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7"/>
  <workbookPr/>
  <mc:AlternateContent xmlns:mc="http://schemas.openxmlformats.org/markup-compatibility/2006">
    <mc:Choice Requires="x15">
      <x15ac:absPath xmlns:x15ac="http://schemas.microsoft.com/office/spreadsheetml/2010/11/ac" url="/Users/sarnipalli/Desktop/"/>
    </mc:Choice>
  </mc:AlternateContent>
  <xr:revisionPtr revIDLastSave="0" documentId="13_ncr:1_{A11297C7-44C5-A24A-B8FE-89939A69C6B5}" xr6:coauthVersionLast="47" xr6:coauthVersionMax="47" xr10:uidLastSave="{00000000-0000-0000-0000-000000000000}"/>
  <bookViews>
    <workbookView xWindow="0" yWindow="500" windowWidth="28800" windowHeight="13940" xr2:uid="{00000000-000D-0000-FFFF-FFFF00000000}"/>
  </bookViews>
  <sheets>
    <sheet name="Design" sheetId="8" r:id="rId1"/>
    <sheet name="Raw Data" sheetId="7" r:id="rId2"/>
    <sheet name="Protein Quantification (INS)" sheetId="9" r:id="rId3"/>
    <sheet name="Protein Quantification (no INS)" sheetId="11" r:id="rId4"/>
  </sheets>
  <definedNames>
    <definedName name="MethodPointer1">470229840</definedName>
    <definedName name="MethodPointer2">457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5" i="11" l="1"/>
  <c r="I107" i="11"/>
  <c r="I108" i="11"/>
  <c r="I109" i="11"/>
  <c r="I110" i="11"/>
  <c r="I111" i="11"/>
  <c r="I106" i="11"/>
  <c r="I98" i="11"/>
  <c r="I99" i="11"/>
  <c r="I100" i="11"/>
  <c r="I101" i="11"/>
  <c r="I102" i="11"/>
  <c r="I103" i="11"/>
  <c r="I97" i="11"/>
  <c r="I90" i="11"/>
  <c r="I91" i="11"/>
  <c r="I92" i="11"/>
  <c r="I93" i="11"/>
  <c r="I94" i="11"/>
  <c r="I95" i="11"/>
  <c r="I89" i="11"/>
  <c r="I64" i="11"/>
  <c r="I65" i="11"/>
  <c r="I66" i="11"/>
  <c r="I67" i="11"/>
  <c r="I68" i="11"/>
  <c r="I69" i="11"/>
  <c r="I63" i="11"/>
  <c r="I56" i="11"/>
  <c r="I57" i="11"/>
  <c r="I58" i="11"/>
  <c r="I59" i="11"/>
  <c r="I60" i="11"/>
  <c r="I61" i="11"/>
  <c r="I55" i="11"/>
  <c r="J55" i="11" s="1"/>
  <c r="I48" i="11"/>
  <c r="I49" i="11"/>
  <c r="I50" i="11"/>
  <c r="I51" i="11"/>
  <c r="I52" i="11"/>
  <c r="I53" i="11"/>
  <c r="I47" i="11"/>
  <c r="I21" i="11"/>
  <c r="I22" i="11"/>
  <c r="I23" i="11"/>
  <c r="I24" i="11"/>
  <c r="I25" i="11"/>
  <c r="I26" i="11"/>
  <c r="I20" i="11"/>
  <c r="G111" i="11"/>
  <c r="J111" i="11" s="1"/>
  <c r="G110" i="11"/>
  <c r="J110" i="11" s="1"/>
  <c r="G109" i="11"/>
  <c r="J109" i="11" s="1"/>
  <c r="G108" i="11"/>
  <c r="J108" i="11" s="1"/>
  <c r="G107" i="11"/>
  <c r="J107" i="11" s="1"/>
  <c r="G106" i="11"/>
  <c r="G105" i="11"/>
  <c r="J105" i="11" s="1"/>
  <c r="G103" i="11"/>
  <c r="J103" i="11" s="1"/>
  <c r="G102" i="11"/>
  <c r="J102" i="11" s="1"/>
  <c r="G101" i="11"/>
  <c r="G100" i="11"/>
  <c r="G99" i="11"/>
  <c r="J99" i="11" s="1"/>
  <c r="G98" i="11"/>
  <c r="J98" i="11" s="1"/>
  <c r="G97" i="11"/>
  <c r="J97" i="11" s="1"/>
  <c r="G95" i="11"/>
  <c r="J95" i="11" s="1"/>
  <c r="J94" i="11"/>
  <c r="G94" i="11"/>
  <c r="G93" i="11"/>
  <c r="G92" i="11"/>
  <c r="J92" i="11" s="1"/>
  <c r="G91" i="11"/>
  <c r="J91" i="11" s="1"/>
  <c r="G90" i="11"/>
  <c r="J90" i="11" s="1"/>
  <c r="G89" i="11"/>
  <c r="J89" i="11" s="1"/>
  <c r="D80" i="11"/>
  <c r="D79" i="11"/>
  <c r="D78" i="11"/>
  <c r="D77" i="11"/>
  <c r="D76" i="11"/>
  <c r="D75" i="11"/>
  <c r="D74" i="11"/>
  <c r="G69" i="11"/>
  <c r="J69" i="11" s="1"/>
  <c r="G68" i="11"/>
  <c r="G67" i="11"/>
  <c r="J67" i="11" s="1"/>
  <c r="G66" i="11"/>
  <c r="J66" i="11" s="1"/>
  <c r="G65" i="11"/>
  <c r="J65" i="11" s="1"/>
  <c r="G64" i="11"/>
  <c r="G63" i="11"/>
  <c r="J63" i="11" s="1"/>
  <c r="G61" i="11"/>
  <c r="J61" i="11" s="1"/>
  <c r="G60" i="11"/>
  <c r="J60" i="11" s="1"/>
  <c r="G59" i="11"/>
  <c r="G58" i="11"/>
  <c r="G57" i="11"/>
  <c r="J57" i="11" s="1"/>
  <c r="G56" i="11"/>
  <c r="J56" i="11" s="1"/>
  <c r="G55" i="11"/>
  <c r="G53" i="11"/>
  <c r="J53" i="11" s="1"/>
  <c r="G52" i="11"/>
  <c r="J52" i="11" s="1"/>
  <c r="G51" i="11"/>
  <c r="G50" i="11"/>
  <c r="J50" i="11" s="1"/>
  <c r="G49" i="11"/>
  <c r="J49" i="11" s="1"/>
  <c r="G48" i="11"/>
  <c r="J48" i="11" s="1"/>
  <c r="G47" i="11"/>
  <c r="D38" i="11"/>
  <c r="D37" i="11"/>
  <c r="D36" i="11"/>
  <c r="D35" i="11"/>
  <c r="D34" i="11"/>
  <c r="D33" i="11"/>
  <c r="D32" i="11"/>
  <c r="G26" i="11"/>
  <c r="G25" i="11"/>
  <c r="J25" i="11" s="1"/>
  <c r="G24" i="11"/>
  <c r="J24" i="11" s="1"/>
  <c r="G23" i="11"/>
  <c r="J23" i="11" s="1"/>
  <c r="G22" i="11"/>
  <c r="G21" i="11"/>
  <c r="J21" i="11" s="1"/>
  <c r="G20" i="11"/>
  <c r="J20" i="11" s="1"/>
  <c r="D11" i="11"/>
  <c r="D10" i="11"/>
  <c r="D9" i="11"/>
  <c r="D8" i="11"/>
  <c r="D7" i="11"/>
  <c r="D6" i="11"/>
  <c r="D5" i="11"/>
  <c r="I109" i="9"/>
  <c r="I100" i="9"/>
  <c r="I97" i="9"/>
  <c r="I91" i="9"/>
  <c r="I95" i="9"/>
  <c r="G111" i="9"/>
  <c r="I111" i="9" s="1"/>
  <c r="G110" i="9"/>
  <c r="I110" i="9" s="1"/>
  <c r="J110" i="9" s="1"/>
  <c r="G109" i="9"/>
  <c r="G108" i="9"/>
  <c r="I108" i="9" s="1"/>
  <c r="J108" i="9" s="1"/>
  <c r="G107" i="9"/>
  <c r="I107" i="9" s="1"/>
  <c r="J107" i="9" s="1"/>
  <c r="G106" i="9"/>
  <c r="I106" i="9" s="1"/>
  <c r="J106" i="9" s="1"/>
  <c r="G105" i="9"/>
  <c r="I105" i="9" s="1"/>
  <c r="G103" i="9"/>
  <c r="I103" i="9" s="1"/>
  <c r="J103" i="9" s="1"/>
  <c r="G102" i="9"/>
  <c r="I102" i="9" s="1"/>
  <c r="J102" i="9" s="1"/>
  <c r="G101" i="9"/>
  <c r="I101" i="9" s="1"/>
  <c r="J101" i="9" s="1"/>
  <c r="G100" i="9"/>
  <c r="G99" i="9"/>
  <c r="I99" i="9" s="1"/>
  <c r="J99" i="9" s="1"/>
  <c r="G98" i="9"/>
  <c r="I98" i="9" s="1"/>
  <c r="J98" i="9" s="1"/>
  <c r="J97" i="9"/>
  <c r="G97" i="9"/>
  <c r="G95" i="9"/>
  <c r="G94" i="9"/>
  <c r="I94" i="9" s="1"/>
  <c r="J94" i="9" s="1"/>
  <c r="G93" i="9"/>
  <c r="I93" i="9" s="1"/>
  <c r="J93" i="9" s="1"/>
  <c r="G92" i="9"/>
  <c r="I92" i="9" s="1"/>
  <c r="J92" i="9" s="1"/>
  <c r="G91" i="9"/>
  <c r="G90" i="9"/>
  <c r="I90" i="9" s="1"/>
  <c r="J90" i="9" s="1"/>
  <c r="G89" i="9"/>
  <c r="I89" i="9" s="1"/>
  <c r="J89" i="9" s="1"/>
  <c r="D80" i="9"/>
  <c r="D79" i="9"/>
  <c r="D78" i="9"/>
  <c r="D77" i="9"/>
  <c r="D76" i="9"/>
  <c r="D75" i="9"/>
  <c r="D74" i="9"/>
  <c r="I67" i="9"/>
  <c r="I56" i="9"/>
  <c r="I60" i="9"/>
  <c r="I21" i="9"/>
  <c r="I22" i="9"/>
  <c r="I23" i="9"/>
  <c r="I24" i="9"/>
  <c r="I25" i="9"/>
  <c r="I26" i="9"/>
  <c r="I20" i="9"/>
  <c r="G69" i="9"/>
  <c r="I69" i="9" s="1"/>
  <c r="G68" i="9"/>
  <c r="I68" i="9" s="1"/>
  <c r="G67" i="9"/>
  <c r="G66" i="9"/>
  <c r="G65" i="9"/>
  <c r="I65" i="9" s="1"/>
  <c r="G64" i="9"/>
  <c r="I64" i="9" s="1"/>
  <c r="G63" i="9"/>
  <c r="I63" i="9" s="1"/>
  <c r="J63" i="9" s="1"/>
  <c r="G61" i="9"/>
  <c r="G60" i="9"/>
  <c r="G59" i="9"/>
  <c r="I59" i="9" s="1"/>
  <c r="G58" i="9"/>
  <c r="I58" i="9" s="1"/>
  <c r="G57" i="9"/>
  <c r="G56" i="9"/>
  <c r="G55" i="9"/>
  <c r="I55" i="9" s="1"/>
  <c r="J55" i="9" s="1"/>
  <c r="G53" i="9"/>
  <c r="G52" i="9"/>
  <c r="I52" i="9" s="1"/>
  <c r="G51" i="9"/>
  <c r="I51" i="9" s="1"/>
  <c r="G50" i="9"/>
  <c r="G49" i="9"/>
  <c r="G48" i="9"/>
  <c r="I48" i="9" s="1"/>
  <c r="G47" i="9"/>
  <c r="I47" i="9" s="1"/>
  <c r="D38" i="9"/>
  <c r="D37" i="9"/>
  <c r="D36" i="9"/>
  <c r="D35" i="9"/>
  <c r="D34" i="9"/>
  <c r="D33" i="9"/>
  <c r="D32" i="9"/>
  <c r="G26" i="9"/>
  <c r="J26" i="9" s="1"/>
  <c r="G25" i="9"/>
  <c r="J25" i="9" s="1"/>
  <c r="G24" i="9"/>
  <c r="J24" i="9" s="1"/>
  <c r="G23" i="9"/>
  <c r="J23" i="9" s="1"/>
  <c r="G22" i="9"/>
  <c r="J22" i="9" s="1"/>
  <c r="G21" i="9"/>
  <c r="J21" i="9" s="1"/>
  <c r="G20" i="9"/>
  <c r="D11" i="9"/>
  <c r="D10" i="9"/>
  <c r="D9" i="9"/>
  <c r="D8" i="9"/>
  <c r="D7" i="9"/>
  <c r="D6" i="9"/>
  <c r="D5" i="9"/>
  <c r="J106" i="11" l="1"/>
  <c r="J101" i="11"/>
  <c r="J100" i="11"/>
  <c r="J93" i="11"/>
  <c r="J64" i="11"/>
  <c r="J68" i="11"/>
  <c r="J58" i="11"/>
  <c r="J59" i="11"/>
  <c r="J51" i="11"/>
  <c r="J47" i="11"/>
  <c r="J22" i="11"/>
  <c r="J26" i="11"/>
  <c r="J111" i="9"/>
  <c r="J100" i="9"/>
  <c r="J91" i="9"/>
  <c r="J95" i="9"/>
  <c r="J109" i="9"/>
  <c r="J105" i="9"/>
  <c r="J66" i="9"/>
  <c r="I66" i="9"/>
  <c r="J65" i="9"/>
  <c r="J56" i="9"/>
  <c r="J60" i="9"/>
  <c r="J61" i="9"/>
  <c r="J58" i="9"/>
  <c r="I61" i="9"/>
  <c r="I57" i="9"/>
  <c r="J57" i="9" s="1"/>
  <c r="J49" i="9"/>
  <c r="I53" i="9"/>
  <c r="J53" i="9" s="1"/>
  <c r="I49" i="9"/>
  <c r="J50" i="9"/>
  <c r="J48" i="9"/>
  <c r="J52" i="9"/>
  <c r="I50" i="9"/>
  <c r="J64" i="9"/>
  <c r="J68" i="9"/>
  <c r="J67" i="9"/>
  <c r="J69" i="9"/>
  <c r="J59" i="9"/>
  <c r="J51" i="9"/>
  <c r="J47" i="9"/>
  <c r="J20" i="9"/>
</calcChain>
</file>

<file path=xl/sharedStrings.xml><?xml version="1.0" encoding="utf-8"?>
<sst xmlns="http://schemas.openxmlformats.org/spreadsheetml/2006/main" count="351" uniqueCount="36">
  <si>
    <t>STND</t>
  </si>
  <si>
    <t>Control</t>
  </si>
  <si>
    <t>1:100,000</t>
  </si>
  <si>
    <t>1:2,000</t>
  </si>
  <si>
    <t>1:5,000</t>
  </si>
  <si>
    <t>1:10,000</t>
  </si>
  <si>
    <t>1:25,000</t>
  </si>
  <si>
    <t>1:50,000</t>
  </si>
  <si>
    <r>
      <t>Intercelluar in RIPA (</t>
    </r>
    <r>
      <rPr>
        <b/>
        <sz val="12"/>
        <color rgb="FFFF0000"/>
        <rFont val="Arial"/>
        <family val="2"/>
      </rPr>
      <t>with</t>
    </r>
    <r>
      <rPr>
        <b/>
        <sz val="12"/>
        <rFont val="Arial"/>
        <family val="2"/>
      </rPr>
      <t>/ Insulin)</t>
    </r>
  </si>
  <si>
    <r>
      <t>Intercelluar in RIPA (</t>
    </r>
    <r>
      <rPr>
        <b/>
        <sz val="12"/>
        <color rgb="FFFF0000"/>
        <rFont val="Arial"/>
        <family val="2"/>
      </rPr>
      <t>without</t>
    </r>
    <r>
      <rPr>
        <b/>
        <sz val="12"/>
        <rFont val="Arial"/>
        <family val="2"/>
      </rPr>
      <t>/ Insulin)</t>
    </r>
  </si>
  <si>
    <r>
      <t>Intercelluar Protein Assay (</t>
    </r>
    <r>
      <rPr>
        <b/>
        <sz val="12"/>
        <color rgb="FFFF0000"/>
        <rFont val="Arial"/>
        <family val="2"/>
      </rPr>
      <t>with</t>
    </r>
    <r>
      <rPr>
        <b/>
        <sz val="12"/>
        <rFont val="Arial"/>
        <family val="2"/>
      </rPr>
      <t>/ Insulin)</t>
    </r>
  </si>
  <si>
    <r>
      <t>Intercelluar Protein Assay (</t>
    </r>
    <r>
      <rPr>
        <b/>
        <sz val="12"/>
        <color rgb="FFFF0000"/>
        <rFont val="Arial"/>
        <family val="2"/>
      </rPr>
      <t>without</t>
    </r>
    <r>
      <rPr>
        <b/>
        <sz val="12"/>
        <rFont val="Arial"/>
        <family val="2"/>
      </rPr>
      <t>/ Insulin)</t>
    </r>
  </si>
  <si>
    <t>562nm Abs</t>
  </si>
  <si>
    <t>ug/ml (Y)</t>
  </si>
  <si>
    <t>STD</t>
  </si>
  <si>
    <t>abs (avg)</t>
  </si>
  <si>
    <t>protein</t>
  </si>
  <si>
    <t>Plate A</t>
  </si>
  <si>
    <t>ax:</t>
  </si>
  <si>
    <t>b:</t>
  </si>
  <si>
    <t>Sample</t>
  </si>
  <si>
    <t>Absorbance</t>
  </si>
  <si>
    <t>Absorbance (Avg)</t>
  </si>
  <si>
    <t>Dilution Factor</t>
  </si>
  <si>
    <t>W/O Dilution Factor protein, ug/ml</t>
  </si>
  <si>
    <t>W/ Dilution Factor protein, ug/ml</t>
  </si>
  <si>
    <t>1:2,001</t>
  </si>
  <si>
    <t>1:2,002</t>
  </si>
  <si>
    <t>1:2,003</t>
  </si>
  <si>
    <t>1:2,004</t>
  </si>
  <si>
    <t>1:2,005</t>
  </si>
  <si>
    <r>
      <t>Extracellular Medium (</t>
    </r>
    <r>
      <rPr>
        <b/>
        <sz val="12"/>
        <color rgb="FFFF0000"/>
        <rFont val="Arial"/>
        <family val="2"/>
      </rPr>
      <t>with</t>
    </r>
    <r>
      <rPr>
        <b/>
        <sz val="12"/>
        <rFont val="Arial"/>
        <family val="2"/>
      </rPr>
      <t>/ Insulin)</t>
    </r>
  </si>
  <si>
    <r>
      <t>Extracellular Medium (</t>
    </r>
    <r>
      <rPr>
        <b/>
        <sz val="12"/>
        <color rgb="FFFF0000"/>
        <rFont val="Arial"/>
        <family val="2"/>
      </rPr>
      <t>without</t>
    </r>
    <r>
      <rPr>
        <b/>
        <sz val="12"/>
        <rFont val="Arial"/>
        <family val="2"/>
      </rPr>
      <t>/ Insulin)</t>
    </r>
  </si>
  <si>
    <t>STND = Protein Standards</t>
  </si>
  <si>
    <t>Plate 2</t>
  </si>
  <si>
    <t>Plate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</si>
</sst>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0.000"/>
  </numFmts>
  <fonts count="16" x14ac:knownFonts="1">
    <font>
      <sz val="10"/>
      <name val="Arial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17" borderId="0" xfId="0" applyFont="1" applyFill="1"/>
    <xf numFmtId="0" fontId="3" fillId="17" borderId="0" xfId="0" applyFont="1" applyFill="1"/>
    <xf numFmtId="0" fontId="0" fillId="17" borderId="0" xfId="0" applyFill="1"/>
    <xf numFmtId="0" fontId="8" fillId="0" borderId="0" xfId="1"/>
    <xf numFmtId="0" fontId="3" fillId="0" borderId="0" xfId="1" applyFont="1"/>
    <xf numFmtId="0" fontId="7" fillId="17" borderId="0" xfId="0" applyFont="1" applyFill="1"/>
    <xf numFmtId="0" fontId="4" fillId="0" borderId="0" xfId="1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1" fillId="8" borderId="7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15" borderId="7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5" fillId="0" borderId="0" xfId="1" applyFont="1"/>
    <xf numFmtId="0" fontId="1" fillId="10" borderId="9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8" fillId="0" borderId="0" xfId="1" applyNumberFormat="1"/>
    <xf numFmtId="0" fontId="8" fillId="0" borderId="2" xfId="0" applyFont="1" applyBorder="1" applyAlignment="1">
      <alignment horizontal="center" vertical="top" wrapText="1"/>
    </xf>
    <xf numFmtId="0" fontId="8" fillId="0" borderId="3" xfId="1" applyBorder="1" applyAlignment="1">
      <alignment horizontal="center" vertical="top" wrapText="1"/>
    </xf>
    <xf numFmtId="0" fontId="8" fillId="0" borderId="4" xfId="1" applyBorder="1" applyAlignment="1">
      <alignment horizontal="center" vertical="top" wrapText="1"/>
    </xf>
    <xf numFmtId="0" fontId="8" fillId="18" borderId="5" xfId="1" applyFill="1" applyBorder="1"/>
    <xf numFmtId="0" fontId="8" fillId="18" borderId="0" xfId="1" applyFill="1"/>
    <xf numFmtId="0" fontId="8" fillId="18" borderId="6" xfId="1" applyFill="1" applyBorder="1"/>
    <xf numFmtId="0" fontId="4" fillId="0" borderId="0" xfId="1" applyFont="1" applyAlignment="1">
      <alignment horizontal="center"/>
    </xf>
    <xf numFmtId="166" fontId="10" fillId="0" borderId="0" xfId="1" applyNumberFormat="1" applyFont="1" applyAlignment="1">
      <alignment horizontal="center"/>
    </xf>
    <xf numFmtId="166" fontId="8" fillId="0" borderId="0" xfId="1" applyNumberFormat="1" applyAlignment="1">
      <alignment horizontal="center"/>
    </xf>
    <xf numFmtId="0" fontId="11" fillId="0" borderId="0" xfId="1" applyFont="1" applyAlignment="1">
      <alignment horizontal="center"/>
    </xf>
    <xf numFmtId="164" fontId="8" fillId="0" borderId="0" xfId="1" applyNumberFormat="1" applyAlignment="1">
      <alignment horizontal="center"/>
    </xf>
    <xf numFmtId="164" fontId="8" fillId="0" borderId="6" xfId="1" applyNumberFormat="1" applyBorder="1" applyAlignment="1">
      <alignment horizontal="center"/>
    </xf>
    <xf numFmtId="0" fontId="8" fillId="0" borderId="0" xfId="1" applyAlignment="1">
      <alignment horizontal="center"/>
    </xf>
    <xf numFmtId="0" fontId="12" fillId="18" borderId="5" xfId="0" applyFont="1" applyFill="1" applyBorder="1" applyAlignment="1">
      <alignment horizontal="left"/>
    </xf>
    <xf numFmtId="166" fontId="10" fillId="18" borderId="0" xfId="1" applyNumberFormat="1" applyFont="1" applyFill="1" applyAlignment="1">
      <alignment horizontal="center"/>
    </xf>
    <xf numFmtId="166" fontId="8" fillId="18" borderId="0" xfId="1" applyNumberFormat="1" applyFill="1" applyAlignment="1">
      <alignment horizontal="center"/>
    </xf>
    <xf numFmtId="0" fontId="11" fillId="18" borderId="0" xfId="1" applyFont="1" applyFill="1" applyAlignment="1">
      <alignment horizontal="center"/>
    </xf>
    <xf numFmtId="164" fontId="8" fillId="18" borderId="0" xfId="1" applyNumberFormat="1" applyFill="1" applyAlignment="1">
      <alignment horizontal="center"/>
    </xf>
    <xf numFmtId="164" fontId="8" fillId="18" borderId="6" xfId="1" applyNumberFormat="1" applyFill="1" applyBorder="1" applyAlignment="1">
      <alignment horizontal="center"/>
    </xf>
    <xf numFmtId="2" fontId="8" fillId="0" borderId="0" xfId="1" applyNumberFormat="1"/>
    <xf numFmtId="166" fontId="13" fillId="0" borderId="0" xfId="1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15" xfId="0" applyFont="1" applyBorder="1" applyAlignment="1">
      <alignment horizontal="center"/>
    </xf>
    <xf numFmtId="166" fontId="8" fillId="0" borderId="15" xfId="1" applyNumberFormat="1" applyBorder="1" applyAlignment="1">
      <alignment horizontal="center"/>
    </xf>
    <xf numFmtId="0" fontId="11" fillId="0" borderId="15" xfId="1" applyFont="1" applyBorder="1" applyAlignment="1">
      <alignment horizontal="center"/>
    </xf>
    <xf numFmtId="164" fontId="8" fillId="0" borderId="15" xfId="1" applyNumberFormat="1" applyBorder="1" applyAlignment="1">
      <alignment horizontal="center"/>
    </xf>
    <xf numFmtId="164" fontId="8" fillId="0" borderId="16" xfId="1" applyNumberFormat="1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1" fillId="8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1" fillId="15" borderId="17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12" borderId="17" xfId="0" applyFont="1" applyFill="1" applyBorder="1" applyAlignment="1">
      <alignment horizontal="center" vertical="center" wrapText="1"/>
    </xf>
    <xf numFmtId="0" fontId="1" fillId="14" borderId="17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16" borderId="17" xfId="0" applyFont="1" applyFill="1" applyBorder="1" applyAlignment="1">
      <alignment horizontal="center" vertical="center" wrapText="1"/>
    </xf>
    <xf numFmtId="0" fontId="3" fillId="0" borderId="0" xfId="0" applyFont="1"/>
  </cellXfs>
  <cellStyles count="2">
    <cellStyle name="Normal" xfId="0" builtinId="0"/>
    <cellStyle name="Normal_nuc extrmiceMF" xfId="1" xr:uid="{3615B2D8-48D9-4546-9CA1-4A957CCDC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Calibration curve for BCA protein assay</a:t>
            </a:r>
          </a:p>
        </c:rich>
      </c:tx>
      <c:layout>
        <c:manualLayout>
          <c:xMode val="edge"/>
          <c:yMode val="edge"/>
          <c:x val="0.26707623328290137"/>
          <c:y val="8.2912066159327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5409392027636"/>
          <c:y val="0.24122910340042233"/>
          <c:w val="0.75373317429739561"/>
          <c:h val="0.5657918970664450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30254309726010759"/>
                  <c:y val="1.5754189944134078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'Protein Quantification (INS)'!$D$5:$D$11</c:f>
              <c:numCache>
                <c:formatCode>General</c:formatCode>
                <c:ptCount val="7"/>
                <c:pt idx="0">
                  <c:v>8.7499999999999994E-2</c:v>
                </c:pt>
                <c:pt idx="1">
                  <c:v>0.16200000000000001</c:v>
                </c:pt>
                <c:pt idx="2">
                  <c:v>0.247</c:v>
                </c:pt>
                <c:pt idx="3">
                  <c:v>0.32600000000000001</c:v>
                </c:pt>
                <c:pt idx="4">
                  <c:v>0.40649999999999997</c:v>
                </c:pt>
                <c:pt idx="5">
                  <c:v>0.42599999999999999</c:v>
                </c:pt>
                <c:pt idx="6">
                  <c:v>0.5495000000000001</c:v>
                </c:pt>
              </c:numCache>
            </c:numRef>
          </c:xVal>
          <c:yVal>
            <c:numRef>
              <c:f>'Protein Quantification (INS)'!$E$5:$E$11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83-0C41-AE8F-9A745E3FC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12608"/>
        <c:axId val="53240576"/>
      </c:scatterChart>
      <c:valAx>
        <c:axId val="4821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1" i="0" u="none" strike="noStrike" baseline="0">
                    <a:effectLst/>
                  </a:rPr>
                  <a:t>Absorbance</a:t>
                </a:r>
                <a:r>
                  <a:rPr lang="en-US" sz="800" b="1" i="0" u="none" strike="noStrike" baseline="0"/>
                  <a:t> 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41648485383927297"/>
              <c:y val="0.90711432718954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240576"/>
        <c:crosses val="autoZero"/>
        <c:crossBetween val="midCat"/>
      </c:valAx>
      <c:valAx>
        <c:axId val="5324057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Protein, ug/ml</a:t>
                </a:r>
              </a:p>
            </c:rich>
          </c:tx>
          <c:layout>
            <c:manualLayout>
              <c:xMode val="edge"/>
              <c:yMode val="edge"/>
              <c:x val="4.228855721393035E-2"/>
              <c:y val="0.346492609476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21260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Calibration curve for BCA protein assay</a:t>
            </a:r>
          </a:p>
        </c:rich>
      </c:tx>
      <c:layout>
        <c:manualLayout>
          <c:xMode val="edge"/>
          <c:yMode val="edge"/>
          <c:x val="0.26707623328290137"/>
          <c:y val="8.2912066159327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5409392027636"/>
          <c:y val="0.24122910340042233"/>
          <c:w val="0.75373317429739561"/>
          <c:h val="0.5657918970664450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30254309726010759"/>
                  <c:y val="1.5754189944134078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'Protein Quantification (INS)'!$D$32:$D$38</c:f>
              <c:numCache>
                <c:formatCode>General</c:formatCode>
                <c:ptCount val="7"/>
                <c:pt idx="0">
                  <c:v>9.1499999999999998E-2</c:v>
                </c:pt>
                <c:pt idx="1">
                  <c:v>0.17549999999999999</c:v>
                </c:pt>
                <c:pt idx="2">
                  <c:v>0.26050000000000001</c:v>
                </c:pt>
                <c:pt idx="3">
                  <c:v>0.34699999999999998</c:v>
                </c:pt>
                <c:pt idx="4">
                  <c:v>0.41899999999999998</c:v>
                </c:pt>
                <c:pt idx="5">
                  <c:v>0.49099999999999999</c:v>
                </c:pt>
                <c:pt idx="6">
                  <c:v>0.55800000000000005</c:v>
                </c:pt>
              </c:numCache>
            </c:numRef>
          </c:xVal>
          <c:yVal>
            <c:numRef>
              <c:f>'Protein Quantification (INS)'!$E$32:$E$38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B2-8346-8A80-62631831F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12608"/>
        <c:axId val="53240576"/>
      </c:scatterChart>
      <c:valAx>
        <c:axId val="4821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1" i="0" u="none" strike="noStrike" baseline="0">
                    <a:effectLst/>
                  </a:rPr>
                  <a:t>Absorbance</a:t>
                </a:r>
                <a:r>
                  <a:rPr lang="en-US" sz="800" b="1" i="0" u="none" strike="noStrike" baseline="0"/>
                  <a:t> 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41648485383927297"/>
              <c:y val="0.90711432718954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240576"/>
        <c:crosses val="autoZero"/>
        <c:crossBetween val="midCat"/>
      </c:valAx>
      <c:valAx>
        <c:axId val="5324057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Protein, ug/ml</a:t>
                </a:r>
              </a:p>
            </c:rich>
          </c:tx>
          <c:layout>
            <c:manualLayout>
              <c:xMode val="edge"/>
              <c:yMode val="edge"/>
              <c:x val="4.228855721393035E-2"/>
              <c:y val="0.346492609476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21260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Calibration curve for BCA protein assay</a:t>
            </a:r>
          </a:p>
        </c:rich>
      </c:tx>
      <c:layout>
        <c:manualLayout>
          <c:xMode val="edge"/>
          <c:yMode val="edge"/>
          <c:x val="0.26707623328290137"/>
          <c:y val="8.2912066159327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5409392027636"/>
          <c:y val="0.24122910340042233"/>
          <c:w val="0.75373317429739561"/>
          <c:h val="0.5657918970664450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30254309726010759"/>
                  <c:y val="1.5754189944134078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'Protein Quantification (INS)'!$D$74:$D$80</c:f>
              <c:numCache>
                <c:formatCode>General</c:formatCode>
                <c:ptCount val="7"/>
                <c:pt idx="0">
                  <c:v>8.8499999999999995E-2</c:v>
                </c:pt>
                <c:pt idx="1">
                  <c:v>0.16400000000000001</c:v>
                </c:pt>
                <c:pt idx="2">
                  <c:v>0.24249999999999999</c:v>
                </c:pt>
                <c:pt idx="3">
                  <c:v>0.32100000000000001</c:v>
                </c:pt>
                <c:pt idx="4">
                  <c:v>0.39300000000000002</c:v>
                </c:pt>
                <c:pt idx="5">
                  <c:v>0.46699999999999997</c:v>
                </c:pt>
                <c:pt idx="6">
                  <c:v>0.54449999999999998</c:v>
                </c:pt>
              </c:numCache>
            </c:numRef>
          </c:xVal>
          <c:yVal>
            <c:numRef>
              <c:f>'Protein Quantification (INS)'!$E$74:$E$80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E4-6946-9EFF-38736ECFD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12608"/>
        <c:axId val="53240576"/>
      </c:scatterChart>
      <c:valAx>
        <c:axId val="4821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1" i="0" u="none" strike="noStrike" baseline="0">
                    <a:effectLst/>
                  </a:rPr>
                  <a:t>Absorbance</a:t>
                </a:r>
                <a:r>
                  <a:rPr lang="en-US" sz="800" b="1" i="0" u="none" strike="noStrike" baseline="0"/>
                  <a:t> 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41648485383927297"/>
              <c:y val="0.90711432718954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240576"/>
        <c:crosses val="autoZero"/>
        <c:crossBetween val="midCat"/>
      </c:valAx>
      <c:valAx>
        <c:axId val="5324057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Protein, ug/ml</a:t>
                </a:r>
              </a:p>
            </c:rich>
          </c:tx>
          <c:layout>
            <c:manualLayout>
              <c:xMode val="edge"/>
              <c:yMode val="edge"/>
              <c:x val="4.228855721393035E-2"/>
              <c:y val="0.346492609476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21260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Calibration curve for BCA protein assay</a:t>
            </a:r>
          </a:p>
        </c:rich>
      </c:tx>
      <c:layout>
        <c:manualLayout>
          <c:xMode val="edge"/>
          <c:yMode val="edge"/>
          <c:x val="0.26707623328290137"/>
          <c:y val="8.2912066159327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5409392027636"/>
          <c:y val="0.24122910340042233"/>
          <c:w val="0.75373317429739561"/>
          <c:h val="0.5657918970664450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30254309726010759"/>
                  <c:y val="1.5754189944134078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'Protein Quantification (no INS)'!$D$5:$D$11</c:f>
              <c:numCache>
                <c:formatCode>General</c:formatCode>
                <c:ptCount val="7"/>
                <c:pt idx="0">
                  <c:v>8.1500000000000003E-2</c:v>
                </c:pt>
                <c:pt idx="1">
                  <c:v>0.1565</c:v>
                </c:pt>
                <c:pt idx="2">
                  <c:v>0.23200000000000001</c:v>
                </c:pt>
                <c:pt idx="3">
                  <c:v>0.3115</c:v>
                </c:pt>
                <c:pt idx="4">
                  <c:v>0.38750000000000001</c:v>
                </c:pt>
                <c:pt idx="5">
                  <c:v>0.434</c:v>
                </c:pt>
                <c:pt idx="6">
                  <c:v>0.51200000000000001</c:v>
                </c:pt>
              </c:numCache>
            </c:numRef>
          </c:xVal>
          <c:yVal>
            <c:numRef>
              <c:f>'Protein Quantification (no INS)'!$E$5:$E$11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72-4847-8F7B-00D00AC91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12608"/>
        <c:axId val="53240576"/>
      </c:scatterChart>
      <c:valAx>
        <c:axId val="4821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1" i="0" u="none" strike="noStrike" baseline="0">
                    <a:effectLst/>
                  </a:rPr>
                  <a:t>Absorbance</a:t>
                </a:r>
                <a:r>
                  <a:rPr lang="en-US" sz="800" b="1" i="0" u="none" strike="noStrike" baseline="0"/>
                  <a:t> 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41648485383927297"/>
              <c:y val="0.90711432718954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240576"/>
        <c:crosses val="autoZero"/>
        <c:crossBetween val="midCat"/>
      </c:valAx>
      <c:valAx>
        <c:axId val="5324057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Protein, ug/ml</a:t>
                </a:r>
              </a:p>
            </c:rich>
          </c:tx>
          <c:layout>
            <c:manualLayout>
              <c:xMode val="edge"/>
              <c:yMode val="edge"/>
              <c:x val="4.228855721393035E-2"/>
              <c:y val="0.346492609476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21260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Calibration curve for BCA protein assay</a:t>
            </a:r>
          </a:p>
        </c:rich>
      </c:tx>
      <c:layout>
        <c:manualLayout>
          <c:xMode val="edge"/>
          <c:yMode val="edge"/>
          <c:x val="0.26707623328290137"/>
          <c:y val="8.2912066159327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5409392027636"/>
          <c:y val="0.24122910340042233"/>
          <c:w val="0.75373317429739561"/>
          <c:h val="0.5657918970664450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30254309726010759"/>
                  <c:y val="1.5754189944134078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'Protein Quantification (no INS)'!$D$32:$D$38</c:f>
              <c:numCache>
                <c:formatCode>General</c:formatCode>
                <c:ptCount val="7"/>
                <c:pt idx="0">
                  <c:v>8.5499999999999993E-2</c:v>
                </c:pt>
                <c:pt idx="1">
                  <c:v>0.158</c:v>
                </c:pt>
                <c:pt idx="2">
                  <c:v>0.23299999999999998</c:v>
                </c:pt>
                <c:pt idx="3">
                  <c:v>0.3135</c:v>
                </c:pt>
                <c:pt idx="4">
                  <c:v>0.378</c:v>
                </c:pt>
                <c:pt idx="5">
                  <c:v>0.44600000000000001</c:v>
                </c:pt>
                <c:pt idx="6">
                  <c:v>0.51500000000000001</c:v>
                </c:pt>
              </c:numCache>
            </c:numRef>
          </c:xVal>
          <c:yVal>
            <c:numRef>
              <c:f>'Protein Quantification (no INS)'!$E$32:$E$38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A5-6340-BB94-367ED2FBD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12608"/>
        <c:axId val="53240576"/>
      </c:scatterChart>
      <c:valAx>
        <c:axId val="4821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1" i="0" u="none" strike="noStrike" baseline="0">
                    <a:effectLst/>
                  </a:rPr>
                  <a:t>Absorbance</a:t>
                </a:r>
                <a:r>
                  <a:rPr lang="en-US" sz="800" b="1" i="0" u="none" strike="noStrike" baseline="0"/>
                  <a:t> 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41648485383927297"/>
              <c:y val="0.90711432718954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240576"/>
        <c:crosses val="autoZero"/>
        <c:crossBetween val="midCat"/>
      </c:valAx>
      <c:valAx>
        <c:axId val="5324057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Protein, ug/ml</a:t>
                </a:r>
              </a:p>
            </c:rich>
          </c:tx>
          <c:layout>
            <c:manualLayout>
              <c:xMode val="edge"/>
              <c:yMode val="edge"/>
              <c:x val="4.228855721393035E-2"/>
              <c:y val="0.346492609476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21260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Calibration curve for BCA protein assay</a:t>
            </a:r>
          </a:p>
        </c:rich>
      </c:tx>
      <c:layout>
        <c:manualLayout>
          <c:xMode val="edge"/>
          <c:yMode val="edge"/>
          <c:x val="0.26707623328290137"/>
          <c:y val="8.2912066159327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5409392027636"/>
          <c:y val="0.24122910340042233"/>
          <c:w val="0.75373317429739561"/>
          <c:h val="0.5657918970664450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30254309726010759"/>
                  <c:y val="1.5754189944134078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'Protein Quantification (no INS)'!$D$74:$D$80</c:f>
              <c:numCache>
                <c:formatCode>General</c:formatCode>
                <c:ptCount val="7"/>
                <c:pt idx="0">
                  <c:v>8.7999999999999995E-2</c:v>
                </c:pt>
                <c:pt idx="1">
                  <c:v>0.1595</c:v>
                </c:pt>
                <c:pt idx="2">
                  <c:v>0.23649999999999999</c:v>
                </c:pt>
                <c:pt idx="3">
                  <c:v>0.32</c:v>
                </c:pt>
                <c:pt idx="4">
                  <c:v>0.378</c:v>
                </c:pt>
                <c:pt idx="5">
                  <c:v>0.45850000000000002</c:v>
                </c:pt>
                <c:pt idx="6">
                  <c:v>0.52600000000000002</c:v>
                </c:pt>
              </c:numCache>
            </c:numRef>
          </c:xVal>
          <c:yVal>
            <c:numRef>
              <c:f>'Protein Quantification (no INS)'!$E$74:$E$80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53-684D-821B-FA5B8F2C2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12608"/>
        <c:axId val="53240576"/>
      </c:scatterChart>
      <c:valAx>
        <c:axId val="4821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1" i="0" u="none" strike="noStrike" baseline="0">
                    <a:effectLst/>
                  </a:rPr>
                  <a:t>Absorbance</a:t>
                </a:r>
                <a:r>
                  <a:rPr lang="en-US" sz="800" b="1" i="0" u="none" strike="noStrike" baseline="0"/>
                  <a:t> 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41648485383927297"/>
              <c:y val="0.90711432718954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240576"/>
        <c:crosses val="autoZero"/>
        <c:crossBetween val="midCat"/>
      </c:valAx>
      <c:valAx>
        <c:axId val="5324057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Protein, ug/ml</a:t>
                </a:r>
              </a:p>
            </c:rich>
          </c:tx>
          <c:layout>
            <c:manualLayout>
              <c:xMode val="edge"/>
              <c:yMode val="edge"/>
              <c:x val="4.228855721393035E-2"/>
              <c:y val="0.346492609476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21260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</xdr:row>
      <xdr:rowOff>76200</xdr:rowOff>
    </xdr:from>
    <xdr:to>
      <xdr:col>4</xdr:col>
      <xdr:colOff>102414</xdr:colOff>
      <xdr:row>40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90DD19-BEB3-5248-8992-4DACC1E58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241300"/>
          <a:ext cx="2832914" cy="6451600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2</xdr:row>
      <xdr:rowOff>152400</xdr:rowOff>
    </xdr:from>
    <xdr:to>
      <xdr:col>17</xdr:col>
      <xdr:colOff>406401</xdr:colOff>
      <xdr:row>19</xdr:row>
      <xdr:rowOff>52768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7DFD2A-1ACE-8544-9417-73757AF27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1" y="482600"/>
          <a:ext cx="10922000" cy="2707068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</xdr:colOff>
      <xdr:row>21</xdr:row>
      <xdr:rowOff>38100</xdr:rowOff>
    </xdr:from>
    <xdr:to>
      <xdr:col>19</xdr:col>
      <xdr:colOff>256674</xdr:colOff>
      <xdr:row>37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04FF272-FD44-274B-B9D6-EEDF4BE60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4200" y="3505200"/>
          <a:ext cx="12512174" cy="2717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</xdr:row>
      <xdr:rowOff>0</xdr:rowOff>
    </xdr:from>
    <xdr:to>
      <xdr:col>11</xdr:col>
      <xdr:colOff>438150</xdr:colOff>
      <xdr:row>14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E352C6-708B-C449-8E06-2533A26C1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</xdr:colOff>
      <xdr:row>29</xdr:row>
      <xdr:rowOff>0</xdr:rowOff>
    </xdr:from>
    <xdr:to>
      <xdr:col>11</xdr:col>
      <xdr:colOff>438150</xdr:colOff>
      <xdr:row>41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DAD1B2-1819-7C42-AF48-9C374BA40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38100</xdr:colOff>
      <xdr:row>71</xdr:row>
      <xdr:rowOff>0</xdr:rowOff>
    </xdr:from>
    <xdr:to>
      <xdr:col>11</xdr:col>
      <xdr:colOff>438150</xdr:colOff>
      <xdr:row>83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1777B13-1FCC-6643-81DE-8452B69F3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</xdr:row>
      <xdr:rowOff>0</xdr:rowOff>
    </xdr:from>
    <xdr:to>
      <xdr:col>11</xdr:col>
      <xdr:colOff>438150</xdr:colOff>
      <xdr:row>14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88A186-B454-7F4A-BE6A-C569B69361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</xdr:colOff>
      <xdr:row>29</xdr:row>
      <xdr:rowOff>0</xdr:rowOff>
    </xdr:from>
    <xdr:to>
      <xdr:col>11</xdr:col>
      <xdr:colOff>438150</xdr:colOff>
      <xdr:row>41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41AE8E-E48C-9245-A527-250054CA3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38100</xdr:colOff>
      <xdr:row>71</xdr:row>
      <xdr:rowOff>0</xdr:rowOff>
    </xdr:from>
    <xdr:to>
      <xdr:col>11</xdr:col>
      <xdr:colOff>438150</xdr:colOff>
      <xdr:row>83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D34A2EF-DF06-D947-8BCF-01812F785B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85C08-B8E4-084A-B1D4-688C29811FE5}">
  <dimension ref="F3:F21"/>
  <sheetViews>
    <sheetView tabSelected="1" workbookViewId="0">
      <selection activeCell="E3" sqref="E3"/>
    </sheetView>
  </sheetViews>
  <sheetFormatPr baseColWidth="10" defaultColWidth="11.5" defaultRowHeight="13" x14ac:dyDescent="0.15"/>
  <sheetData>
    <row r="3" spans="6:6" x14ac:dyDescent="0.15">
      <c r="F3" s="18" t="s">
        <v>35</v>
      </c>
    </row>
    <row r="21" spans="6:6" x14ac:dyDescent="0.15">
      <c r="F21" s="18" t="s">
        <v>34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342AB-A6FA-1D4E-B9BE-D6FA23FA59F4}">
  <dimension ref="A2:O78"/>
  <sheetViews>
    <sheetView workbookViewId="0">
      <selection activeCell="I27" sqref="I27"/>
    </sheetView>
  </sheetViews>
  <sheetFormatPr baseColWidth="10" defaultColWidth="11.5" defaultRowHeight="13" x14ac:dyDescent="0.15"/>
  <sheetData>
    <row r="2" spans="1:15" ht="16" x14ac:dyDescent="0.2">
      <c r="A2" s="17" t="s">
        <v>31</v>
      </c>
      <c r="B2" s="18"/>
      <c r="C2" s="18"/>
      <c r="I2" s="17" t="s">
        <v>8</v>
      </c>
      <c r="J2" s="18"/>
      <c r="K2" s="18"/>
    </row>
    <row r="3" spans="1:15" x14ac:dyDescent="0.15">
      <c r="A3" s="16" t="s">
        <v>1</v>
      </c>
      <c r="B3" s="16" t="s">
        <v>2</v>
      </c>
      <c r="C3" s="16" t="s">
        <v>7</v>
      </c>
      <c r="D3" s="16" t="s">
        <v>6</v>
      </c>
      <c r="E3" s="16" t="s">
        <v>5</v>
      </c>
      <c r="F3" s="16" t="s">
        <v>4</v>
      </c>
      <c r="G3" s="16" t="s">
        <v>3</v>
      </c>
      <c r="I3" s="16" t="s">
        <v>1</v>
      </c>
      <c r="J3" s="16" t="s">
        <v>2</v>
      </c>
      <c r="K3" s="16" t="s">
        <v>7</v>
      </c>
      <c r="L3" s="16" t="s">
        <v>6</v>
      </c>
      <c r="M3" s="16" t="s">
        <v>5</v>
      </c>
      <c r="N3" s="16" t="s">
        <v>4</v>
      </c>
      <c r="O3" s="16" t="s">
        <v>3</v>
      </c>
    </row>
    <row r="4" spans="1:15" x14ac:dyDescent="0.15">
      <c r="A4" s="2">
        <v>13729</v>
      </c>
      <c r="B4" s="3">
        <v>15962</v>
      </c>
      <c r="C4" s="3">
        <v>16853</v>
      </c>
      <c r="D4" s="3">
        <v>18248</v>
      </c>
      <c r="E4" s="4">
        <v>23457</v>
      </c>
      <c r="F4" s="5">
        <v>31246</v>
      </c>
      <c r="G4" s="6">
        <v>52988</v>
      </c>
      <c r="I4" s="7">
        <v>1916</v>
      </c>
      <c r="J4" s="7">
        <v>2124</v>
      </c>
      <c r="K4" s="7">
        <v>2108</v>
      </c>
      <c r="L4" s="7">
        <v>2339</v>
      </c>
      <c r="M4" s="13">
        <v>2167</v>
      </c>
      <c r="N4" s="10">
        <v>6756</v>
      </c>
      <c r="O4" s="12">
        <v>11797</v>
      </c>
    </row>
    <row r="5" spans="1:15" x14ac:dyDescent="0.15">
      <c r="A5" s="3">
        <v>15801</v>
      </c>
      <c r="B5" s="3">
        <v>16719</v>
      </c>
      <c r="C5" s="8">
        <v>18332</v>
      </c>
      <c r="D5" s="8">
        <v>20027</v>
      </c>
      <c r="E5" s="4">
        <v>23714</v>
      </c>
      <c r="F5" s="5">
        <v>30764</v>
      </c>
      <c r="G5" s="11">
        <v>58216</v>
      </c>
      <c r="I5" s="3">
        <v>3311</v>
      </c>
      <c r="J5" s="2">
        <v>2578</v>
      </c>
      <c r="K5" s="2">
        <v>2698</v>
      </c>
      <c r="L5" s="3">
        <v>3278</v>
      </c>
      <c r="M5" s="8">
        <v>4220</v>
      </c>
      <c r="N5" s="5">
        <v>5923</v>
      </c>
      <c r="O5" s="6">
        <v>10105</v>
      </c>
    </row>
    <row r="6" spans="1:15" x14ac:dyDescent="0.15">
      <c r="A6" s="3">
        <v>15967</v>
      </c>
      <c r="B6" s="3">
        <v>16917</v>
      </c>
      <c r="C6" s="3">
        <v>17992</v>
      </c>
      <c r="D6" s="8">
        <v>19429</v>
      </c>
      <c r="E6" s="4">
        <v>24590</v>
      </c>
      <c r="F6" s="10">
        <v>33469</v>
      </c>
      <c r="G6" s="11">
        <v>55176</v>
      </c>
      <c r="I6" s="2">
        <v>2629</v>
      </c>
      <c r="J6" s="3">
        <v>3674</v>
      </c>
      <c r="K6" s="3">
        <v>3321</v>
      </c>
      <c r="L6" s="3">
        <v>3314</v>
      </c>
      <c r="M6" s="8">
        <v>4509</v>
      </c>
      <c r="N6" s="4">
        <v>5021</v>
      </c>
      <c r="O6" s="15">
        <v>9780</v>
      </c>
    </row>
    <row r="7" spans="1:15" x14ac:dyDescent="0.15">
      <c r="A7" s="3">
        <v>17031</v>
      </c>
      <c r="B7" s="3">
        <v>17436</v>
      </c>
      <c r="C7" s="8">
        <v>18689</v>
      </c>
      <c r="D7" s="8">
        <v>20138</v>
      </c>
      <c r="E7" s="4">
        <v>24455</v>
      </c>
      <c r="F7" s="10">
        <v>32289</v>
      </c>
      <c r="G7" s="11">
        <v>58504</v>
      </c>
      <c r="I7" s="2">
        <v>2516</v>
      </c>
      <c r="J7" s="3">
        <v>3242</v>
      </c>
      <c r="K7" s="3">
        <v>3307</v>
      </c>
      <c r="L7" s="3">
        <v>3683</v>
      </c>
      <c r="M7" s="4">
        <v>5373</v>
      </c>
      <c r="N7" s="9">
        <v>7519</v>
      </c>
      <c r="O7" s="11">
        <v>12686</v>
      </c>
    </row>
    <row r="8" spans="1:15" x14ac:dyDescent="0.15">
      <c r="A8" s="3">
        <v>16383</v>
      </c>
      <c r="B8" s="3">
        <v>17795</v>
      </c>
      <c r="C8" s="8">
        <v>18833</v>
      </c>
      <c r="D8" s="8">
        <v>20020</v>
      </c>
      <c r="E8" s="4">
        <v>25492</v>
      </c>
      <c r="F8" s="10">
        <v>34591</v>
      </c>
      <c r="G8" s="11">
        <v>60908</v>
      </c>
      <c r="I8" s="13">
        <v>1811</v>
      </c>
      <c r="J8" s="2">
        <v>2488</v>
      </c>
      <c r="K8" s="2">
        <v>2891</v>
      </c>
      <c r="L8" s="3">
        <v>3294</v>
      </c>
      <c r="M8" s="4">
        <v>5383</v>
      </c>
      <c r="N8" s="10">
        <v>6827</v>
      </c>
      <c r="O8" s="6">
        <v>10898</v>
      </c>
    </row>
    <row r="9" spans="1:15" x14ac:dyDescent="0.15">
      <c r="A9" s="3">
        <v>17021</v>
      </c>
      <c r="B9" s="3">
        <v>17604</v>
      </c>
      <c r="C9" s="8">
        <v>18464</v>
      </c>
      <c r="D9" s="8">
        <v>19698</v>
      </c>
      <c r="E9" s="4">
        <v>24315</v>
      </c>
      <c r="F9" s="10">
        <v>35179</v>
      </c>
      <c r="G9" s="11">
        <v>60291</v>
      </c>
      <c r="I9" s="13">
        <v>1652</v>
      </c>
      <c r="J9" s="2">
        <v>2699</v>
      </c>
      <c r="K9" s="2">
        <v>2802</v>
      </c>
      <c r="L9" s="3">
        <v>3991</v>
      </c>
      <c r="M9" s="4">
        <v>5312</v>
      </c>
      <c r="N9" s="4">
        <v>5540</v>
      </c>
      <c r="O9" s="14">
        <v>10385</v>
      </c>
    </row>
    <row r="10" spans="1:15" x14ac:dyDescent="0.15">
      <c r="A10" s="3">
        <v>15243</v>
      </c>
      <c r="B10" s="3">
        <v>17791</v>
      </c>
      <c r="C10" s="8">
        <v>18318</v>
      </c>
      <c r="D10" s="8">
        <v>20859</v>
      </c>
      <c r="E10" s="4">
        <v>24855</v>
      </c>
      <c r="F10" s="10">
        <v>34108</v>
      </c>
      <c r="G10" s="11">
        <v>62321</v>
      </c>
      <c r="I10" s="13">
        <v>1604</v>
      </c>
      <c r="J10" s="2">
        <v>3063</v>
      </c>
      <c r="K10" s="2">
        <v>2773</v>
      </c>
      <c r="L10" s="8">
        <v>4115</v>
      </c>
      <c r="M10" s="8">
        <v>4685</v>
      </c>
      <c r="N10" s="10">
        <v>7203</v>
      </c>
      <c r="O10" s="15">
        <v>10044</v>
      </c>
    </row>
    <row r="11" spans="1:15" x14ac:dyDescent="0.15">
      <c r="A11" s="3">
        <v>16703</v>
      </c>
      <c r="B11" s="3">
        <v>17587</v>
      </c>
      <c r="C11" s="8">
        <v>19202</v>
      </c>
      <c r="D11" s="8">
        <v>20908</v>
      </c>
      <c r="E11" s="4">
        <v>25460</v>
      </c>
      <c r="F11" s="10">
        <v>31790</v>
      </c>
      <c r="G11" s="11">
        <v>60965</v>
      </c>
      <c r="I11" s="2">
        <v>3048</v>
      </c>
      <c r="J11" s="2">
        <v>2592</v>
      </c>
      <c r="K11" s="2">
        <v>2991</v>
      </c>
      <c r="L11" s="3">
        <v>3510</v>
      </c>
      <c r="M11" s="4">
        <v>5489</v>
      </c>
      <c r="N11" s="9">
        <v>7246</v>
      </c>
      <c r="O11" s="14">
        <v>10427</v>
      </c>
    </row>
    <row r="13" spans="1:15" ht="16" x14ac:dyDescent="0.2">
      <c r="A13" s="17" t="s">
        <v>32</v>
      </c>
      <c r="B13" s="18"/>
      <c r="C13" s="18"/>
      <c r="D13" s="19"/>
      <c r="I13" s="17" t="s">
        <v>9</v>
      </c>
      <c r="J13" s="18"/>
      <c r="K13" s="18"/>
      <c r="L13" s="19"/>
    </row>
    <row r="14" spans="1:15" x14ac:dyDescent="0.15">
      <c r="A14" s="16" t="s">
        <v>1</v>
      </c>
      <c r="B14" s="16" t="s">
        <v>2</v>
      </c>
      <c r="C14" s="16" t="s">
        <v>7</v>
      </c>
      <c r="D14" s="16" t="s">
        <v>6</v>
      </c>
      <c r="E14" s="16" t="s">
        <v>5</v>
      </c>
      <c r="F14" s="16" t="s">
        <v>4</v>
      </c>
      <c r="G14" s="16" t="s">
        <v>3</v>
      </c>
      <c r="I14" s="16" t="s">
        <v>1</v>
      </c>
      <c r="J14" s="16" t="s">
        <v>2</v>
      </c>
      <c r="K14" s="16" t="s">
        <v>7</v>
      </c>
      <c r="L14" s="16" t="s">
        <v>6</v>
      </c>
      <c r="M14" s="16" t="s">
        <v>5</v>
      </c>
      <c r="N14" s="16" t="s">
        <v>4</v>
      </c>
      <c r="O14" s="16" t="s">
        <v>3</v>
      </c>
    </row>
    <row r="15" spans="1:15" x14ac:dyDescent="0.15">
      <c r="A15" s="3">
        <v>15333</v>
      </c>
      <c r="B15" s="3">
        <v>16687</v>
      </c>
      <c r="C15" s="3">
        <v>17637</v>
      </c>
      <c r="D15" s="3">
        <v>19357</v>
      </c>
      <c r="E15" s="4">
        <v>25090</v>
      </c>
      <c r="F15" s="10">
        <v>34569</v>
      </c>
      <c r="G15" s="12">
        <v>61216</v>
      </c>
      <c r="I15" s="13">
        <v>2169</v>
      </c>
      <c r="J15" s="2">
        <v>3254</v>
      </c>
      <c r="K15" s="2">
        <v>2980</v>
      </c>
      <c r="L15" s="3">
        <v>4529</v>
      </c>
      <c r="M15" s="8">
        <v>4625</v>
      </c>
      <c r="N15" s="4">
        <v>5704</v>
      </c>
      <c r="O15" s="6">
        <v>12291</v>
      </c>
    </row>
    <row r="16" spans="1:15" x14ac:dyDescent="0.15">
      <c r="A16" s="2">
        <v>14376</v>
      </c>
      <c r="B16" s="3">
        <v>15054</v>
      </c>
      <c r="C16" s="3">
        <v>18090</v>
      </c>
      <c r="D16" s="8">
        <v>19838</v>
      </c>
      <c r="E16" s="4">
        <v>25707</v>
      </c>
      <c r="F16" s="10">
        <v>34288</v>
      </c>
      <c r="G16" s="12">
        <v>62078</v>
      </c>
      <c r="I16" s="3">
        <v>3973</v>
      </c>
      <c r="J16" s="3">
        <v>4228</v>
      </c>
      <c r="K16" s="2">
        <v>3524</v>
      </c>
      <c r="L16" s="3">
        <v>3939</v>
      </c>
      <c r="M16" s="8">
        <v>4916</v>
      </c>
      <c r="N16" s="4">
        <v>6190</v>
      </c>
      <c r="O16" s="11">
        <v>14733</v>
      </c>
    </row>
    <row r="17" spans="1:15" x14ac:dyDescent="0.15">
      <c r="A17" s="2">
        <v>14559</v>
      </c>
      <c r="B17" s="3">
        <v>17390</v>
      </c>
      <c r="C17" s="3">
        <v>18359</v>
      </c>
      <c r="D17" s="8">
        <v>19873</v>
      </c>
      <c r="E17" s="4">
        <v>25799</v>
      </c>
      <c r="F17" s="10">
        <v>36614</v>
      </c>
      <c r="G17" s="11">
        <v>64010</v>
      </c>
      <c r="I17" s="2">
        <v>3317</v>
      </c>
      <c r="J17" s="2">
        <v>3218</v>
      </c>
      <c r="K17" s="2">
        <v>2771</v>
      </c>
      <c r="L17" s="3">
        <v>4380</v>
      </c>
      <c r="M17" s="3">
        <v>4337</v>
      </c>
      <c r="N17" s="8">
        <v>5608</v>
      </c>
      <c r="O17" s="6">
        <v>11873</v>
      </c>
    </row>
    <row r="18" spans="1:15" x14ac:dyDescent="0.15">
      <c r="A18" s="3">
        <v>16636</v>
      </c>
      <c r="B18" s="3">
        <v>15954</v>
      </c>
      <c r="C18" s="3">
        <v>19046</v>
      </c>
      <c r="D18" s="8">
        <v>20002</v>
      </c>
      <c r="E18" s="4">
        <v>27075</v>
      </c>
      <c r="F18" s="10">
        <v>35891</v>
      </c>
      <c r="G18" s="11">
        <v>65660</v>
      </c>
      <c r="I18" s="13">
        <v>2544</v>
      </c>
      <c r="J18" s="2">
        <v>3214</v>
      </c>
      <c r="K18" s="13">
        <v>2423</v>
      </c>
      <c r="L18" s="2">
        <v>3302</v>
      </c>
      <c r="M18" s="2">
        <v>3216</v>
      </c>
      <c r="N18" s="5">
        <v>6867</v>
      </c>
      <c r="O18" s="14">
        <v>10980</v>
      </c>
    </row>
    <row r="19" spans="1:15" x14ac:dyDescent="0.15">
      <c r="A19" s="3">
        <v>16523</v>
      </c>
      <c r="B19" s="3">
        <v>17586</v>
      </c>
      <c r="C19" s="3">
        <v>19054</v>
      </c>
      <c r="D19" s="8">
        <v>20374</v>
      </c>
      <c r="E19" s="4">
        <v>27254</v>
      </c>
      <c r="F19" s="10">
        <v>37620</v>
      </c>
      <c r="G19" s="11">
        <v>66314</v>
      </c>
      <c r="I19" s="13">
        <v>2103</v>
      </c>
      <c r="J19" s="2">
        <v>3351</v>
      </c>
      <c r="K19" s="13">
        <v>2088</v>
      </c>
      <c r="L19" s="3">
        <v>3801</v>
      </c>
      <c r="M19" s="2">
        <v>3061</v>
      </c>
      <c r="N19" s="8">
        <v>4879</v>
      </c>
      <c r="O19" s="15">
        <v>10232</v>
      </c>
    </row>
    <row r="20" spans="1:15" x14ac:dyDescent="0.15">
      <c r="A20" s="3">
        <v>16819</v>
      </c>
      <c r="B20" s="3">
        <v>17425</v>
      </c>
      <c r="C20" s="3">
        <v>18074</v>
      </c>
      <c r="D20" s="8">
        <v>21141</v>
      </c>
      <c r="E20" s="4">
        <v>26828</v>
      </c>
      <c r="F20" s="10">
        <v>36521</v>
      </c>
      <c r="G20" s="11">
        <v>67587</v>
      </c>
      <c r="I20" s="2">
        <v>2741</v>
      </c>
      <c r="J20" s="2">
        <v>3225</v>
      </c>
      <c r="K20" s="13">
        <v>2242</v>
      </c>
      <c r="L20" s="13">
        <v>2456</v>
      </c>
      <c r="M20" s="8">
        <v>4769</v>
      </c>
      <c r="N20" s="4">
        <v>6504</v>
      </c>
      <c r="O20" s="15">
        <v>10014</v>
      </c>
    </row>
    <row r="21" spans="1:15" x14ac:dyDescent="0.15">
      <c r="A21" s="2">
        <v>12762</v>
      </c>
      <c r="B21" s="3">
        <v>15654</v>
      </c>
      <c r="C21" s="3">
        <v>17627</v>
      </c>
      <c r="D21" s="8">
        <v>20714</v>
      </c>
      <c r="E21" s="4">
        <v>25690</v>
      </c>
      <c r="F21" s="10">
        <v>37524</v>
      </c>
      <c r="G21" s="11">
        <v>66368</v>
      </c>
      <c r="I21" s="3">
        <v>4535</v>
      </c>
      <c r="J21" s="3">
        <v>4194</v>
      </c>
      <c r="K21" s="2">
        <v>3454</v>
      </c>
      <c r="L21" s="3">
        <v>3695</v>
      </c>
      <c r="M21" s="3">
        <v>4339</v>
      </c>
      <c r="N21" s="4">
        <v>5814</v>
      </c>
      <c r="O21" s="14">
        <v>13670</v>
      </c>
    </row>
    <row r="22" spans="1:15" x14ac:dyDescent="0.15">
      <c r="A22" s="3">
        <v>16923</v>
      </c>
      <c r="B22" s="3">
        <v>17533</v>
      </c>
      <c r="C22" s="3">
        <v>19288</v>
      </c>
      <c r="D22" s="8">
        <v>21329</v>
      </c>
      <c r="E22" s="4">
        <v>28103</v>
      </c>
      <c r="F22" s="10">
        <v>36648</v>
      </c>
      <c r="G22" s="11">
        <v>65488</v>
      </c>
      <c r="I22" s="13">
        <v>2139</v>
      </c>
      <c r="J22" s="2">
        <v>2790</v>
      </c>
      <c r="K22" s="13">
        <v>2485</v>
      </c>
      <c r="L22" s="3">
        <v>4114</v>
      </c>
      <c r="M22" s="2">
        <v>3165</v>
      </c>
      <c r="N22" s="10">
        <v>7945</v>
      </c>
      <c r="O22" s="11">
        <v>13811</v>
      </c>
    </row>
    <row r="24" spans="1:15" ht="16" x14ac:dyDescent="0.2">
      <c r="A24" s="17" t="s">
        <v>10</v>
      </c>
      <c r="B24" s="18"/>
      <c r="C24" s="18"/>
      <c r="D24" s="19"/>
    </row>
    <row r="25" spans="1:15" x14ac:dyDescent="0.15">
      <c r="A25" s="16" t="s">
        <v>0</v>
      </c>
      <c r="B25" s="16" t="s">
        <v>0</v>
      </c>
      <c r="C25" s="16" t="s">
        <v>1</v>
      </c>
      <c r="D25" s="16" t="s">
        <v>1</v>
      </c>
      <c r="E25" s="16" t="s">
        <v>1</v>
      </c>
      <c r="F25" s="16"/>
      <c r="G25" s="16"/>
      <c r="H25" s="16"/>
      <c r="I25" s="16"/>
      <c r="J25" s="16"/>
      <c r="K25" s="16"/>
    </row>
    <row r="26" spans="1:15" x14ac:dyDescent="0.15">
      <c r="A26" s="13">
        <v>8.6999999999999994E-2</v>
      </c>
      <c r="B26" s="13">
        <v>8.7999999999999995E-2</v>
      </c>
      <c r="C26" s="5">
        <v>0.26900000000000002</v>
      </c>
      <c r="D26" s="4">
        <v>0.25800000000000001</v>
      </c>
      <c r="E26" s="4">
        <v>0.26400000000000001</v>
      </c>
      <c r="G26" s="114" t="s">
        <v>33</v>
      </c>
    </row>
    <row r="27" spans="1:15" x14ac:dyDescent="0.15">
      <c r="A27" s="3">
        <v>0.16800000000000001</v>
      </c>
      <c r="B27" s="2">
        <v>0.156</v>
      </c>
      <c r="C27" s="10">
        <v>0.33300000000000002</v>
      </c>
      <c r="D27" s="10">
        <v>0.33300000000000002</v>
      </c>
      <c r="E27" s="10">
        <v>0.317</v>
      </c>
    </row>
    <row r="28" spans="1:15" x14ac:dyDescent="0.15">
      <c r="A28" s="4">
        <v>0.245</v>
      </c>
      <c r="B28" s="4">
        <v>0.249</v>
      </c>
      <c r="C28" s="5">
        <v>0.29799999999999999</v>
      </c>
      <c r="D28" s="5">
        <v>0.29099999999999998</v>
      </c>
      <c r="E28" s="5">
        <v>0.29799999999999999</v>
      </c>
    </row>
    <row r="29" spans="1:15" x14ac:dyDescent="0.15">
      <c r="A29" s="10">
        <v>0.32600000000000001</v>
      </c>
      <c r="B29" s="10">
        <v>0.32600000000000001</v>
      </c>
      <c r="C29" s="5">
        <v>0.29599999999999999</v>
      </c>
      <c r="D29" s="5">
        <v>0.28499999999999998</v>
      </c>
      <c r="E29" s="5">
        <v>0.28000000000000003</v>
      </c>
    </row>
    <row r="30" spans="1:15" x14ac:dyDescent="0.15">
      <c r="A30" s="15">
        <v>0.40100000000000002</v>
      </c>
      <c r="B30" s="14">
        <v>0.41199999999999998</v>
      </c>
      <c r="C30" s="5">
        <v>0.27400000000000002</v>
      </c>
      <c r="D30" s="4">
        <v>0.26400000000000001</v>
      </c>
      <c r="E30" s="5">
        <v>0.27500000000000002</v>
      </c>
    </row>
    <row r="31" spans="1:15" x14ac:dyDescent="0.15">
      <c r="A31" s="14">
        <v>0.41599999999999998</v>
      </c>
      <c r="B31" s="14">
        <v>0.436</v>
      </c>
      <c r="C31" s="4">
        <v>0.25900000000000001</v>
      </c>
      <c r="D31" s="4">
        <v>0.25</v>
      </c>
      <c r="E31" s="4">
        <v>0.246</v>
      </c>
    </row>
    <row r="32" spans="1:15" x14ac:dyDescent="0.15">
      <c r="A32" s="11">
        <v>0.54500000000000004</v>
      </c>
      <c r="B32" s="11">
        <v>0.55400000000000005</v>
      </c>
      <c r="C32" s="4">
        <v>0.255</v>
      </c>
      <c r="D32" s="5">
        <v>0.27500000000000002</v>
      </c>
      <c r="E32" s="4">
        <v>0.25700000000000001</v>
      </c>
    </row>
    <row r="34" spans="1:11" x14ac:dyDescent="0.15">
      <c r="A34" s="16" t="s">
        <v>0</v>
      </c>
      <c r="B34" s="16" t="s">
        <v>0</v>
      </c>
      <c r="C34" s="16" t="s">
        <v>2</v>
      </c>
      <c r="D34" s="16" t="s">
        <v>2</v>
      </c>
      <c r="E34" s="16" t="s">
        <v>2</v>
      </c>
      <c r="F34" s="16" t="s">
        <v>7</v>
      </c>
      <c r="G34" s="16" t="s">
        <v>7</v>
      </c>
      <c r="H34" s="16" t="s">
        <v>7</v>
      </c>
      <c r="I34" s="16" t="s">
        <v>6</v>
      </c>
      <c r="J34" s="16" t="s">
        <v>6</v>
      </c>
      <c r="K34" s="16" t="s">
        <v>6</v>
      </c>
    </row>
    <row r="35" spans="1:11" x14ac:dyDescent="0.15">
      <c r="A35" s="13">
        <v>9.0999999999999998E-2</v>
      </c>
      <c r="B35" s="13">
        <v>9.1999999999999998E-2</v>
      </c>
      <c r="C35" s="4">
        <v>0.245</v>
      </c>
      <c r="D35" s="4">
        <v>0.25900000000000001</v>
      </c>
      <c r="E35" s="4">
        <v>0.24099999999999999</v>
      </c>
      <c r="F35" s="4">
        <v>0.26700000000000002</v>
      </c>
      <c r="G35" s="4">
        <v>0.26600000000000001</v>
      </c>
      <c r="H35" s="5">
        <v>0.27500000000000002</v>
      </c>
      <c r="I35" s="5">
        <v>0.28499999999999998</v>
      </c>
      <c r="J35" s="5">
        <v>0.30099999999999999</v>
      </c>
      <c r="K35" s="5">
        <v>0.27600000000000002</v>
      </c>
    </row>
    <row r="36" spans="1:11" x14ac:dyDescent="0.15">
      <c r="A36" s="3">
        <v>0.18</v>
      </c>
      <c r="B36" s="3">
        <v>0.17100000000000001</v>
      </c>
      <c r="C36" s="10">
        <v>0.33300000000000002</v>
      </c>
      <c r="D36" s="10">
        <v>0.33500000000000002</v>
      </c>
      <c r="E36" s="5">
        <v>0.30399999999999999</v>
      </c>
      <c r="F36" s="9">
        <v>0.35</v>
      </c>
      <c r="G36" s="10">
        <v>0.312</v>
      </c>
      <c r="H36" s="5">
        <v>0.27900000000000003</v>
      </c>
      <c r="I36" s="9">
        <v>0.36299999999999999</v>
      </c>
      <c r="J36" s="10">
        <v>0.32800000000000001</v>
      </c>
      <c r="K36" s="5">
        <v>0.26900000000000002</v>
      </c>
    </row>
    <row r="37" spans="1:11" x14ac:dyDescent="0.15">
      <c r="A37" s="4">
        <v>0.26700000000000002</v>
      </c>
      <c r="B37" s="4">
        <v>0.254</v>
      </c>
      <c r="C37" s="9">
        <v>0.36899999999999999</v>
      </c>
      <c r="D37" s="9">
        <v>0.35399999999999998</v>
      </c>
      <c r="E37" s="10">
        <v>0.307</v>
      </c>
      <c r="F37" s="10">
        <v>0.32500000000000001</v>
      </c>
      <c r="G37" s="5">
        <v>0.28699999999999998</v>
      </c>
      <c r="H37" s="4">
        <v>0.24399999999999999</v>
      </c>
      <c r="I37" s="10">
        <v>0.33300000000000002</v>
      </c>
      <c r="J37" s="9">
        <v>0.372</v>
      </c>
      <c r="K37" s="10">
        <v>0.33700000000000002</v>
      </c>
    </row>
    <row r="38" spans="1:11" x14ac:dyDescent="0.15">
      <c r="A38" s="9">
        <v>0.35199999999999998</v>
      </c>
      <c r="B38" s="9">
        <v>0.34200000000000003</v>
      </c>
      <c r="C38" s="5">
        <v>0.27400000000000002</v>
      </c>
      <c r="D38" s="5">
        <v>0.28799999999999998</v>
      </c>
      <c r="E38" s="5">
        <v>0.27200000000000002</v>
      </c>
      <c r="F38" s="4">
        <v>0.249</v>
      </c>
      <c r="G38" s="10">
        <v>0.307</v>
      </c>
      <c r="H38" s="5">
        <v>0.27600000000000002</v>
      </c>
      <c r="I38" s="10">
        <v>0.33900000000000002</v>
      </c>
      <c r="J38" s="5">
        <v>0.30099999999999999</v>
      </c>
      <c r="K38" s="5">
        <v>0.28399999999999997</v>
      </c>
    </row>
    <row r="39" spans="1:11" x14ac:dyDescent="0.15">
      <c r="A39" s="14">
        <v>0.41899999999999998</v>
      </c>
      <c r="B39" s="14">
        <v>0.41899999999999998</v>
      </c>
      <c r="C39" s="5">
        <v>0.27</v>
      </c>
      <c r="D39" s="5">
        <v>0.27600000000000002</v>
      </c>
      <c r="E39" s="5">
        <v>0.26900000000000002</v>
      </c>
      <c r="F39" s="5">
        <v>0.28199999999999997</v>
      </c>
      <c r="G39" s="10">
        <v>0.33900000000000002</v>
      </c>
      <c r="H39" s="5">
        <v>0.28000000000000003</v>
      </c>
      <c r="I39" s="5">
        <v>0.28599999999999998</v>
      </c>
      <c r="J39" s="5">
        <v>0.29499999999999998</v>
      </c>
      <c r="K39" s="8">
        <v>0.19600000000000001</v>
      </c>
    </row>
    <row r="40" spans="1:11" x14ac:dyDescent="0.15">
      <c r="A40" s="12">
        <v>0.49</v>
      </c>
      <c r="B40" s="12">
        <v>0.49199999999999999</v>
      </c>
      <c r="C40" s="10">
        <v>0.32500000000000001</v>
      </c>
      <c r="D40" s="5">
        <v>0.30099999999999999</v>
      </c>
      <c r="E40" s="5">
        <v>0.27100000000000002</v>
      </c>
      <c r="F40" s="5">
        <v>0.29099999999999998</v>
      </c>
      <c r="G40" s="4">
        <v>0.253</v>
      </c>
      <c r="H40" s="5">
        <v>0.27500000000000002</v>
      </c>
      <c r="I40" s="5">
        <v>0.30299999999999999</v>
      </c>
      <c r="J40" s="5">
        <v>0.26800000000000002</v>
      </c>
      <c r="K40" s="10">
        <v>0.308</v>
      </c>
    </row>
    <row r="41" spans="1:11" x14ac:dyDescent="0.15">
      <c r="A41" s="11">
        <v>0.55500000000000005</v>
      </c>
      <c r="B41" s="11">
        <v>0.56100000000000005</v>
      </c>
      <c r="C41" s="10">
        <v>0.317</v>
      </c>
      <c r="D41" s="4">
        <v>0.23499999999999999</v>
      </c>
      <c r="E41" s="10">
        <v>0.315</v>
      </c>
      <c r="F41" s="4">
        <v>0.252</v>
      </c>
      <c r="G41" s="5">
        <v>0.29599999999999999</v>
      </c>
      <c r="H41" s="4">
        <v>0.26500000000000001</v>
      </c>
      <c r="I41" s="5">
        <v>0.26900000000000002</v>
      </c>
      <c r="J41" s="5">
        <v>0.27600000000000002</v>
      </c>
      <c r="K41" s="4">
        <v>0.26300000000000001</v>
      </c>
    </row>
    <row r="43" spans="1:11" x14ac:dyDescent="0.15">
      <c r="A43" s="16" t="s">
        <v>0</v>
      </c>
      <c r="B43" s="16" t="s">
        <v>0</v>
      </c>
      <c r="C43" s="16" t="s">
        <v>5</v>
      </c>
      <c r="D43" s="16" t="s">
        <v>5</v>
      </c>
      <c r="E43" s="16" t="s">
        <v>5</v>
      </c>
      <c r="F43" s="16" t="s">
        <v>4</v>
      </c>
      <c r="G43" s="16" t="s">
        <v>4</v>
      </c>
      <c r="H43" s="16" t="s">
        <v>4</v>
      </c>
      <c r="I43" s="16" t="s">
        <v>3</v>
      </c>
      <c r="J43" s="16" t="s">
        <v>3</v>
      </c>
      <c r="K43" s="16" t="s">
        <v>3</v>
      </c>
    </row>
    <row r="44" spans="1:11" x14ac:dyDescent="0.15">
      <c r="A44" s="13">
        <v>8.5000000000000006E-2</v>
      </c>
      <c r="B44" s="13">
        <v>9.1999999999999998E-2</v>
      </c>
      <c r="C44" s="4">
        <v>0.24399999999999999</v>
      </c>
      <c r="D44" s="4">
        <v>0.23400000000000001</v>
      </c>
      <c r="E44" s="4">
        <v>0.25</v>
      </c>
      <c r="F44" s="5">
        <v>0.28299999999999997</v>
      </c>
      <c r="G44" s="4">
        <v>0.26100000000000001</v>
      </c>
      <c r="H44" s="5">
        <v>0.26800000000000002</v>
      </c>
      <c r="I44" s="5">
        <v>0.26600000000000001</v>
      </c>
      <c r="J44" s="5">
        <v>0.27800000000000002</v>
      </c>
      <c r="K44" s="4">
        <v>0.23100000000000001</v>
      </c>
    </row>
    <row r="45" spans="1:11" x14ac:dyDescent="0.15">
      <c r="A45" s="3">
        <v>0.16500000000000001</v>
      </c>
      <c r="B45" s="3">
        <v>0.16300000000000001</v>
      </c>
      <c r="C45" s="15">
        <v>0.372</v>
      </c>
      <c r="D45" s="4">
        <v>0.249</v>
      </c>
      <c r="E45" s="4">
        <v>0.23400000000000001</v>
      </c>
      <c r="F45" s="5">
        <v>0.28699999999999998</v>
      </c>
      <c r="G45" s="5">
        <v>0.28199999999999997</v>
      </c>
      <c r="H45" s="4">
        <v>0.26100000000000001</v>
      </c>
      <c r="I45" s="10">
        <v>0.309</v>
      </c>
      <c r="J45" s="4">
        <v>0.25</v>
      </c>
      <c r="K45" s="4">
        <v>0.253</v>
      </c>
    </row>
    <row r="46" spans="1:11" x14ac:dyDescent="0.15">
      <c r="A46" s="4">
        <v>0.245</v>
      </c>
      <c r="B46" s="4">
        <v>0.24</v>
      </c>
      <c r="C46" s="5">
        <v>0.29399999999999998</v>
      </c>
      <c r="D46" s="5">
        <v>0.28899999999999998</v>
      </c>
      <c r="E46" s="10">
        <v>0.311</v>
      </c>
      <c r="F46" s="4">
        <v>0.249</v>
      </c>
      <c r="G46" s="4">
        <v>0.251</v>
      </c>
      <c r="H46" s="4">
        <v>0.24199999999999999</v>
      </c>
      <c r="I46" s="4">
        <v>0.254</v>
      </c>
      <c r="J46" s="4">
        <v>0.23400000000000001</v>
      </c>
      <c r="K46" s="4">
        <v>0.23799999999999999</v>
      </c>
    </row>
    <row r="47" spans="1:11" x14ac:dyDescent="0.15">
      <c r="A47" s="10">
        <v>0.32200000000000001</v>
      </c>
      <c r="B47" s="10">
        <v>0.32</v>
      </c>
      <c r="C47" s="10">
        <v>0.30399999999999999</v>
      </c>
      <c r="D47" s="4">
        <v>0.25700000000000001</v>
      </c>
      <c r="E47" s="5">
        <v>0.27600000000000002</v>
      </c>
      <c r="F47" s="4">
        <v>0.23499999999999999</v>
      </c>
      <c r="G47" s="4">
        <v>0.248</v>
      </c>
      <c r="H47" s="4">
        <v>0.26</v>
      </c>
      <c r="I47" s="4">
        <v>0.22700000000000001</v>
      </c>
      <c r="J47" s="5">
        <v>0.26400000000000001</v>
      </c>
      <c r="K47" s="5">
        <v>0.28999999999999998</v>
      </c>
    </row>
    <row r="48" spans="1:11" x14ac:dyDescent="0.15">
      <c r="A48" s="15">
        <v>0.39600000000000002</v>
      </c>
      <c r="B48" s="15">
        <v>0.39</v>
      </c>
      <c r="C48" s="10">
        <v>0.31900000000000001</v>
      </c>
      <c r="D48" s="5">
        <v>0.27500000000000002</v>
      </c>
      <c r="E48" s="5">
        <v>0.28199999999999997</v>
      </c>
      <c r="F48" s="5">
        <v>0.26200000000000001</v>
      </c>
      <c r="G48" s="5">
        <v>0.27300000000000002</v>
      </c>
      <c r="H48" s="5">
        <v>0.28000000000000003</v>
      </c>
      <c r="I48" s="10">
        <v>0.307</v>
      </c>
      <c r="J48" s="10">
        <v>0.317</v>
      </c>
      <c r="K48" s="5">
        <v>0.27600000000000002</v>
      </c>
    </row>
    <row r="49" spans="1:11" x14ac:dyDescent="0.15">
      <c r="A49" s="6">
        <v>0.47199999999999998</v>
      </c>
      <c r="B49" s="6">
        <v>0.46200000000000002</v>
      </c>
      <c r="C49" s="5">
        <v>0.28499999999999998</v>
      </c>
      <c r="D49" s="9">
        <v>0.34300000000000003</v>
      </c>
      <c r="E49" s="5">
        <v>0.27600000000000002</v>
      </c>
      <c r="F49" s="5">
        <v>0.26300000000000001</v>
      </c>
      <c r="G49" s="4">
        <v>0.23400000000000001</v>
      </c>
      <c r="H49" s="5">
        <v>0.26600000000000001</v>
      </c>
      <c r="I49" s="10">
        <v>0.315</v>
      </c>
      <c r="J49" s="4">
        <v>0.23599999999999999</v>
      </c>
      <c r="K49" s="5">
        <v>0.29399999999999998</v>
      </c>
    </row>
    <row r="50" spans="1:11" x14ac:dyDescent="0.15">
      <c r="A50" s="11">
        <v>0.54700000000000004</v>
      </c>
      <c r="B50" s="11">
        <v>0.54200000000000004</v>
      </c>
      <c r="C50" s="5">
        <v>0.26900000000000002</v>
      </c>
      <c r="D50" s="4">
        <v>0.255</v>
      </c>
      <c r="E50" s="4">
        <v>0.25800000000000001</v>
      </c>
      <c r="F50" s="5">
        <v>0.26400000000000001</v>
      </c>
      <c r="G50" s="4">
        <v>0.253</v>
      </c>
      <c r="H50" s="5">
        <v>0.26900000000000002</v>
      </c>
      <c r="I50" s="4">
        <v>0.26100000000000001</v>
      </c>
      <c r="J50" s="4">
        <v>0.25600000000000001</v>
      </c>
      <c r="K50" s="5">
        <v>0.26700000000000002</v>
      </c>
    </row>
    <row r="52" spans="1:11" ht="16" x14ac:dyDescent="0.2">
      <c r="A52" s="17" t="s">
        <v>11</v>
      </c>
      <c r="B52" s="18"/>
      <c r="C52" s="18"/>
      <c r="D52" s="19"/>
    </row>
    <row r="53" spans="1:11" x14ac:dyDescent="0.15">
      <c r="A53" s="16" t="s">
        <v>0</v>
      </c>
      <c r="B53" s="16" t="s">
        <v>0</v>
      </c>
      <c r="C53" s="16" t="s">
        <v>1</v>
      </c>
      <c r="D53" s="16" t="s">
        <v>1</v>
      </c>
      <c r="E53" s="16" t="s">
        <v>1</v>
      </c>
      <c r="F53" s="16"/>
      <c r="G53" s="16"/>
      <c r="H53" s="16"/>
      <c r="I53" s="16"/>
      <c r="J53" s="16"/>
      <c r="K53" s="16"/>
    </row>
    <row r="54" spans="1:11" x14ac:dyDescent="0.15">
      <c r="A54" s="7">
        <v>0.08</v>
      </c>
      <c r="B54" s="13">
        <v>8.3000000000000004E-2</v>
      </c>
      <c r="C54" s="5">
        <v>0.26600000000000001</v>
      </c>
      <c r="D54" s="5">
        <v>0.25900000000000001</v>
      </c>
      <c r="E54" s="5">
        <v>0.26600000000000001</v>
      </c>
    </row>
    <row r="55" spans="1:11" x14ac:dyDescent="0.15">
      <c r="A55" s="3">
        <v>0.154</v>
      </c>
      <c r="B55" s="3">
        <v>0.159</v>
      </c>
      <c r="C55" s="5">
        <v>0.27200000000000002</v>
      </c>
      <c r="D55" s="10">
        <v>0.30599999999999999</v>
      </c>
      <c r="E55" s="10">
        <v>0.29699999999999999</v>
      </c>
    </row>
    <row r="56" spans="1:11" x14ac:dyDescent="0.15">
      <c r="A56" s="4">
        <v>0.23300000000000001</v>
      </c>
      <c r="B56" s="4">
        <v>0.23100000000000001</v>
      </c>
      <c r="C56" s="10">
        <v>0.309</v>
      </c>
      <c r="D56" s="10">
        <v>0.29399999999999998</v>
      </c>
      <c r="E56" s="5">
        <v>0.26800000000000002</v>
      </c>
    </row>
    <row r="57" spans="1:11" x14ac:dyDescent="0.15">
      <c r="A57" s="9">
        <v>0.317</v>
      </c>
      <c r="B57" s="10">
        <v>0.30599999999999999</v>
      </c>
      <c r="C57" s="5">
        <v>0.28100000000000003</v>
      </c>
      <c r="D57" s="5">
        <v>0.27700000000000002</v>
      </c>
      <c r="E57" s="5">
        <v>0.26600000000000001</v>
      </c>
    </row>
    <row r="58" spans="1:11" x14ac:dyDescent="0.15">
      <c r="A58" s="14">
        <v>0.38900000000000001</v>
      </c>
      <c r="B58" s="14">
        <v>0.38600000000000001</v>
      </c>
      <c r="C58" s="5">
        <v>0.27800000000000002</v>
      </c>
      <c r="D58" s="5">
        <v>0.26900000000000002</v>
      </c>
      <c r="E58" s="4">
        <v>0.24199999999999999</v>
      </c>
    </row>
    <row r="59" spans="1:11" x14ac:dyDescent="0.15">
      <c r="A59" s="6">
        <v>0.44500000000000001</v>
      </c>
      <c r="B59" s="6">
        <v>0.42299999999999999</v>
      </c>
      <c r="C59" s="9">
        <v>0.31900000000000001</v>
      </c>
      <c r="D59" s="5">
        <v>0.27300000000000002</v>
      </c>
      <c r="E59" s="5">
        <v>0.27400000000000002</v>
      </c>
    </row>
    <row r="60" spans="1:11" x14ac:dyDescent="0.15">
      <c r="A60" s="11">
        <v>0.50600000000000001</v>
      </c>
      <c r="B60" s="11">
        <v>0.51800000000000002</v>
      </c>
      <c r="C60" s="10">
        <v>0.29699999999999999</v>
      </c>
      <c r="D60" s="5">
        <v>0.25800000000000001</v>
      </c>
      <c r="E60" s="10">
        <v>0.29699999999999999</v>
      </c>
    </row>
    <row r="62" spans="1:11" x14ac:dyDescent="0.15">
      <c r="A62" s="16" t="s">
        <v>0</v>
      </c>
      <c r="B62" s="16" t="s">
        <v>0</v>
      </c>
      <c r="C62" s="16" t="s">
        <v>2</v>
      </c>
      <c r="D62" s="16" t="s">
        <v>2</v>
      </c>
      <c r="E62" s="16" t="s">
        <v>2</v>
      </c>
      <c r="F62" s="16" t="s">
        <v>7</v>
      </c>
      <c r="G62" s="16" t="s">
        <v>7</v>
      </c>
      <c r="H62" s="16" t="s">
        <v>7</v>
      </c>
      <c r="I62" s="16" t="s">
        <v>6</v>
      </c>
      <c r="J62" s="16" t="s">
        <v>6</v>
      </c>
      <c r="K62" s="16" t="s">
        <v>6</v>
      </c>
    </row>
    <row r="63" spans="1:11" x14ac:dyDescent="0.15">
      <c r="A63" s="13">
        <v>8.5999999999999993E-2</v>
      </c>
      <c r="B63" s="13">
        <v>8.5000000000000006E-2</v>
      </c>
      <c r="C63" s="10">
        <v>0.28199999999999997</v>
      </c>
      <c r="D63" s="10">
        <v>0.309</v>
      </c>
      <c r="E63" s="10">
        <v>0.29099999999999998</v>
      </c>
      <c r="F63" s="10">
        <v>0.3</v>
      </c>
      <c r="G63" s="10">
        <v>0.29899999999999999</v>
      </c>
      <c r="H63" s="5">
        <v>0.27400000000000002</v>
      </c>
      <c r="I63" s="10">
        <v>0.315</v>
      </c>
      <c r="J63" s="9">
        <v>0.33100000000000002</v>
      </c>
      <c r="K63" s="9">
        <v>0.33500000000000002</v>
      </c>
    </row>
    <row r="64" spans="1:11" x14ac:dyDescent="0.15">
      <c r="A64" s="3">
        <v>0.161</v>
      </c>
      <c r="B64" s="3">
        <v>0.155</v>
      </c>
      <c r="C64" s="9">
        <v>0.34799999999999998</v>
      </c>
      <c r="D64" s="9">
        <v>0.32700000000000001</v>
      </c>
      <c r="E64" s="9">
        <v>0.33300000000000002</v>
      </c>
      <c r="F64" s="5">
        <v>0.26400000000000001</v>
      </c>
      <c r="G64" s="9">
        <v>0.33300000000000002</v>
      </c>
      <c r="H64" s="5">
        <v>0.25</v>
      </c>
      <c r="I64" s="9">
        <v>0.34399999999999997</v>
      </c>
      <c r="J64" s="5">
        <v>0.27200000000000002</v>
      </c>
      <c r="K64" s="15">
        <v>0.35399999999999998</v>
      </c>
    </row>
    <row r="65" spans="1:11" x14ac:dyDescent="0.15">
      <c r="A65" s="4">
        <v>0.23699999999999999</v>
      </c>
      <c r="B65" s="4">
        <v>0.22900000000000001</v>
      </c>
      <c r="C65" s="10">
        <v>0.311</v>
      </c>
      <c r="D65" s="10">
        <v>0.28499999999999998</v>
      </c>
      <c r="E65" s="4">
        <v>0.23400000000000001</v>
      </c>
      <c r="F65" s="10">
        <v>0.29499999999999998</v>
      </c>
      <c r="G65" s="10">
        <v>0.29199999999999998</v>
      </c>
      <c r="H65" s="10">
        <v>0.29099999999999998</v>
      </c>
      <c r="I65" s="10">
        <v>0.31</v>
      </c>
      <c r="J65" s="10">
        <v>0.30399999999999999</v>
      </c>
      <c r="K65" s="10">
        <v>0.29299999999999998</v>
      </c>
    </row>
    <row r="66" spans="1:11" x14ac:dyDescent="0.15">
      <c r="A66" s="10">
        <v>0.315</v>
      </c>
      <c r="B66" s="10">
        <v>0.312</v>
      </c>
      <c r="C66" s="10">
        <v>0.28199999999999997</v>
      </c>
      <c r="D66" s="15">
        <v>0.35399999999999998</v>
      </c>
      <c r="E66" s="10">
        <v>0.29299999999999998</v>
      </c>
      <c r="F66" s="10">
        <v>0.29699999999999999</v>
      </c>
      <c r="G66" s="5">
        <v>0.25600000000000001</v>
      </c>
      <c r="H66" s="4">
        <v>0.23599999999999999</v>
      </c>
      <c r="I66" s="10">
        <v>0.307</v>
      </c>
      <c r="J66" s="5">
        <v>0.27600000000000002</v>
      </c>
      <c r="K66" s="9">
        <v>0.33600000000000002</v>
      </c>
    </row>
    <row r="67" spans="1:11" x14ac:dyDescent="0.15">
      <c r="A67" s="14">
        <v>0.38700000000000001</v>
      </c>
      <c r="B67" s="15">
        <v>0.36899999999999999</v>
      </c>
      <c r="C67" s="5">
        <v>0.28199999999999997</v>
      </c>
      <c r="D67" s="10">
        <v>0.28899999999999998</v>
      </c>
      <c r="E67" s="5">
        <v>0.26600000000000001</v>
      </c>
      <c r="F67" s="10">
        <v>0.28799999999999998</v>
      </c>
      <c r="G67" s="5">
        <v>0.27100000000000002</v>
      </c>
      <c r="H67" s="4">
        <v>0.247</v>
      </c>
      <c r="I67" s="10">
        <v>0.29899999999999999</v>
      </c>
      <c r="J67" s="10">
        <v>0.29899999999999999</v>
      </c>
      <c r="K67" s="10">
        <v>0.29099999999999998</v>
      </c>
    </row>
    <row r="68" spans="1:11" x14ac:dyDescent="0.15">
      <c r="A68" s="12">
        <v>0.45300000000000001</v>
      </c>
      <c r="B68" s="6">
        <v>0.439</v>
      </c>
      <c r="C68" s="10">
        <v>0.28599999999999998</v>
      </c>
      <c r="D68" s="5">
        <v>0.26200000000000001</v>
      </c>
      <c r="E68" s="5">
        <v>0.27800000000000002</v>
      </c>
      <c r="F68" s="10">
        <v>0.28699999999999998</v>
      </c>
      <c r="G68" s="5">
        <v>0.27400000000000002</v>
      </c>
      <c r="H68" s="5">
        <v>0.27600000000000002</v>
      </c>
      <c r="I68" s="5">
        <v>0.26</v>
      </c>
      <c r="J68" s="4">
        <v>0.246</v>
      </c>
      <c r="K68" s="4">
        <v>0.246</v>
      </c>
    </row>
    <row r="69" spans="1:11" x14ac:dyDescent="0.15">
      <c r="A69" s="11">
        <v>0.51600000000000001</v>
      </c>
      <c r="B69" s="11">
        <v>0.51400000000000001</v>
      </c>
      <c r="C69" s="10">
        <v>0.29299999999999998</v>
      </c>
      <c r="D69" s="10">
        <v>0.29699999999999999</v>
      </c>
      <c r="E69" s="10">
        <v>0.28399999999999997</v>
      </c>
      <c r="F69" s="5">
        <v>0.27400000000000002</v>
      </c>
      <c r="G69" s="10">
        <v>0.30399999999999999</v>
      </c>
      <c r="H69" s="10">
        <v>0.28999999999999998</v>
      </c>
      <c r="I69" s="9">
        <v>0.33700000000000002</v>
      </c>
      <c r="J69" s="5">
        <v>0.27400000000000002</v>
      </c>
      <c r="K69" s="10">
        <v>0.28799999999999998</v>
      </c>
    </row>
    <row r="71" spans="1:11" x14ac:dyDescent="0.15">
      <c r="A71" s="16" t="s">
        <v>0</v>
      </c>
      <c r="B71" s="16" t="s">
        <v>0</v>
      </c>
      <c r="C71" s="16" t="s">
        <v>5</v>
      </c>
      <c r="D71" s="16" t="s">
        <v>5</v>
      </c>
      <c r="E71" s="16" t="s">
        <v>5</v>
      </c>
      <c r="F71" s="16" t="s">
        <v>4</v>
      </c>
      <c r="G71" s="16" t="s">
        <v>4</v>
      </c>
      <c r="H71" s="16" t="s">
        <v>4</v>
      </c>
      <c r="I71" s="16" t="s">
        <v>3</v>
      </c>
      <c r="J71" s="16" t="s">
        <v>3</v>
      </c>
      <c r="K71" s="16" t="s">
        <v>3</v>
      </c>
    </row>
    <row r="72" spans="1:11" x14ac:dyDescent="0.15">
      <c r="A72" s="13">
        <v>0.09</v>
      </c>
      <c r="B72" s="13">
        <v>8.5999999999999993E-2</v>
      </c>
      <c r="C72" s="5">
        <v>0.26</v>
      </c>
      <c r="D72" s="5">
        <v>0.27400000000000002</v>
      </c>
      <c r="E72" s="5">
        <v>0.254</v>
      </c>
      <c r="F72" s="5">
        <v>0.28599999999999998</v>
      </c>
      <c r="G72" s="5">
        <v>0.27200000000000002</v>
      </c>
      <c r="H72" s="5">
        <v>0.26800000000000002</v>
      </c>
      <c r="I72" s="10">
        <v>0.30199999999999999</v>
      </c>
      <c r="J72" s="10">
        <v>0.29899999999999999</v>
      </c>
      <c r="K72" s="5">
        <v>0.28599999999999998</v>
      </c>
    </row>
    <row r="73" spans="1:11" x14ac:dyDescent="0.15">
      <c r="A73" s="3">
        <v>0.158</v>
      </c>
      <c r="B73" s="3">
        <v>0.161</v>
      </c>
      <c r="C73" s="9">
        <v>0.33</v>
      </c>
      <c r="D73" s="5">
        <v>0.27800000000000002</v>
      </c>
      <c r="E73" s="10">
        <v>0.31</v>
      </c>
      <c r="F73" s="5">
        <v>0.26</v>
      </c>
      <c r="G73" s="5">
        <v>0.26300000000000001</v>
      </c>
      <c r="H73" s="5">
        <v>0.26400000000000001</v>
      </c>
      <c r="I73" s="5">
        <v>0.28299999999999997</v>
      </c>
      <c r="J73" s="5">
        <v>0.27900000000000003</v>
      </c>
      <c r="K73" s="5">
        <v>0.28199999999999997</v>
      </c>
    </row>
    <row r="74" spans="1:11" x14ac:dyDescent="0.15">
      <c r="A74" s="4">
        <v>0.23799999999999999</v>
      </c>
      <c r="B74" s="4">
        <v>0.23499999999999999</v>
      </c>
      <c r="C74" s="5">
        <v>0.27300000000000002</v>
      </c>
      <c r="D74" s="4">
        <v>0.22800000000000001</v>
      </c>
      <c r="E74" s="10">
        <v>0.30199999999999999</v>
      </c>
      <c r="F74" s="5">
        <v>0.27700000000000002</v>
      </c>
      <c r="G74" s="5">
        <v>0.27200000000000002</v>
      </c>
      <c r="H74" s="5">
        <v>0.28499999999999998</v>
      </c>
      <c r="I74" s="5">
        <v>0.26</v>
      </c>
      <c r="J74" s="5">
        <v>0.27900000000000003</v>
      </c>
      <c r="K74" s="10">
        <v>0.29099999999999998</v>
      </c>
    </row>
    <row r="75" spans="1:11" x14ac:dyDescent="0.15">
      <c r="A75" s="9">
        <v>0.32300000000000001</v>
      </c>
      <c r="B75" s="10">
        <v>0.317</v>
      </c>
      <c r="C75" s="5">
        <v>0.27300000000000002</v>
      </c>
      <c r="D75" s="4">
        <v>0.24399999999999999</v>
      </c>
      <c r="E75" s="5">
        <v>0.25800000000000001</v>
      </c>
      <c r="F75" s="5">
        <v>0.27100000000000002</v>
      </c>
      <c r="G75" s="5">
        <v>0.27100000000000002</v>
      </c>
      <c r="H75" s="5">
        <v>0.28100000000000003</v>
      </c>
      <c r="I75" s="4">
        <v>0.23499999999999999</v>
      </c>
      <c r="J75" s="10">
        <v>0.30499999999999999</v>
      </c>
      <c r="K75" s="5">
        <v>0.27900000000000003</v>
      </c>
    </row>
    <row r="76" spans="1:11" x14ac:dyDescent="0.15">
      <c r="A76" s="15">
        <v>0.372</v>
      </c>
      <c r="B76" s="15">
        <v>0.38400000000000001</v>
      </c>
      <c r="C76" s="4">
        <v>0.251</v>
      </c>
      <c r="D76" s="4">
        <v>0.249</v>
      </c>
      <c r="E76" s="5">
        <v>0.27900000000000003</v>
      </c>
      <c r="F76" s="5">
        <v>0.25700000000000001</v>
      </c>
      <c r="G76" s="5">
        <v>0.26</v>
      </c>
      <c r="H76" s="5">
        <v>0.26</v>
      </c>
      <c r="I76" s="5">
        <v>0.26900000000000002</v>
      </c>
      <c r="J76" s="10">
        <v>0.29199999999999998</v>
      </c>
      <c r="K76" s="5">
        <v>0.28499999999999998</v>
      </c>
    </row>
    <row r="77" spans="1:11" x14ac:dyDescent="0.15">
      <c r="A77" s="6">
        <v>0.46200000000000002</v>
      </c>
      <c r="B77" s="6">
        <v>0.45500000000000002</v>
      </c>
      <c r="C77" s="5">
        <v>0.25800000000000001</v>
      </c>
      <c r="D77" s="5">
        <v>0.27100000000000002</v>
      </c>
      <c r="E77" s="4">
        <v>0.251</v>
      </c>
      <c r="F77" s="5">
        <v>0.27200000000000002</v>
      </c>
      <c r="G77" s="10">
        <v>0.29299999999999998</v>
      </c>
      <c r="H77" s="5">
        <v>0.28499999999999998</v>
      </c>
      <c r="I77" s="4">
        <v>0.24199999999999999</v>
      </c>
      <c r="J77" s="4">
        <v>0.23499999999999999</v>
      </c>
      <c r="K77" s="4">
        <v>0.24099999999999999</v>
      </c>
    </row>
    <row r="78" spans="1:11" x14ac:dyDescent="0.15">
      <c r="A78" s="11">
        <v>0.53400000000000003</v>
      </c>
      <c r="B78" s="11">
        <v>0.51800000000000002</v>
      </c>
      <c r="C78" s="10">
        <v>0.29199999999999998</v>
      </c>
      <c r="D78" s="5">
        <v>0.27</v>
      </c>
      <c r="E78" s="4">
        <v>0.218</v>
      </c>
      <c r="F78" s="5">
        <v>0.27300000000000002</v>
      </c>
      <c r="G78" s="5">
        <v>0.28199999999999997</v>
      </c>
      <c r="H78" s="5">
        <v>0.26700000000000002</v>
      </c>
      <c r="I78" s="4">
        <v>0.23699999999999999</v>
      </c>
      <c r="J78" s="4">
        <v>0.24</v>
      </c>
      <c r="K78" s="5">
        <v>0.27600000000000002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B41F5-FCDE-B44E-BCA5-EEBFA81442D0}">
  <dimension ref="B2:X111"/>
  <sheetViews>
    <sheetView topLeftCell="A46" zoomScaleNormal="100" workbookViewId="0">
      <selection activeCell="K61" sqref="K61"/>
    </sheetView>
  </sheetViews>
  <sheetFormatPr baseColWidth="10" defaultColWidth="11.5" defaultRowHeight="13" x14ac:dyDescent="0.15"/>
  <sheetData>
    <row r="2" spans="2:18" ht="16" x14ac:dyDescent="0.2">
      <c r="B2" s="17" t="s">
        <v>10</v>
      </c>
      <c r="C2" s="18"/>
      <c r="D2" s="18"/>
      <c r="E2" s="19"/>
    </row>
    <row r="3" spans="2:18" x14ac:dyDescent="0.15">
      <c r="B3" s="20"/>
      <c r="C3" s="20"/>
      <c r="D3" s="21" t="s">
        <v>12</v>
      </c>
      <c r="E3" s="21" t="s">
        <v>13</v>
      </c>
      <c r="F3" s="20"/>
      <c r="G3" s="20"/>
      <c r="H3" s="20"/>
      <c r="I3" s="20"/>
      <c r="J3" s="20"/>
      <c r="K3" s="20"/>
      <c r="L3" s="20"/>
    </row>
    <row r="4" spans="2:18" ht="16" thickBot="1" x14ac:dyDescent="0.25">
      <c r="B4" s="21" t="s">
        <v>14</v>
      </c>
      <c r="C4" s="21" t="s">
        <v>14</v>
      </c>
      <c r="D4" s="21" t="s">
        <v>15</v>
      </c>
      <c r="E4" s="21" t="s">
        <v>16</v>
      </c>
      <c r="F4" s="20"/>
      <c r="G4" s="20"/>
      <c r="H4" s="20"/>
      <c r="I4" s="20"/>
      <c r="J4" s="20"/>
      <c r="K4" s="20"/>
      <c r="L4" s="20"/>
      <c r="N4" s="22" t="s">
        <v>17</v>
      </c>
    </row>
    <row r="5" spans="2:18" x14ac:dyDescent="0.15">
      <c r="B5" s="111">
        <v>8.6999999999999994E-2</v>
      </c>
      <c r="C5" s="111">
        <v>8.7999999999999995E-2</v>
      </c>
      <c r="D5" s="23">
        <f t="shared" ref="D5:D11" si="0">AVERAGE(B5:C5)</f>
        <v>8.7499999999999994E-2</v>
      </c>
      <c r="E5" s="23">
        <v>0</v>
      </c>
      <c r="F5" s="20"/>
      <c r="G5" s="20"/>
      <c r="H5" s="20"/>
      <c r="I5" s="20"/>
      <c r="J5" s="20"/>
      <c r="K5" s="20"/>
      <c r="L5" s="20"/>
      <c r="N5" s="24" t="s">
        <v>0</v>
      </c>
      <c r="O5" s="25" t="s">
        <v>0</v>
      </c>
      <c r="P5" s="24" t="s">
        <v>1</v>
      </c>
      <c r="Q5" s="25" t="s">
        <v>1</v>
      </c>
      <c r="R5" s="90" t="s">
        <v>1</v>
      </c>
    </row>
    <row r="6" spans="2:18" x14ac:dyDescent="0.15">
      <c r="B6" s="112">
        <v>0.16800000000000001</v>
      </c>
      <c r="C6" s="103">
        <v>0.156</v>
      </c>
      <c r="D6" s="20">
        <f t="shared" si="0"/>
        <v>0.16200000000000001</v>
      </c>
      <c r="E6" s="20">
        <v>10</v>
      </c>
      <c r="F6" s="20"/>
      <c r="G6" s="20"/>
      <c r="H6" s="20"/>
      <c r="I6" s="20"/>
      <c r="J6" s="20"/>
      <c r="K6" s="20"/>
      <c r="L6" s="20"/>
      <c r="N6" s="30">
        <v>1</v>
      </c>
      <c r="O6" s="31">
        <v>2</v>
      </c>
      <c r="P6" s="30">
        <v>3</v>
      </c>
      <c r="Q6" s="1">
        <v>4</v>
      </c>
      <c r="R6" s="32">
        <v>5</v>
      </c>
    </row>
    <row r="7" spans="2:18" x14ac:dyDescent="0.15">
      <c r="B7" s="104">
        <v>0.245</v>
      </c>
      <c r="C7" s="104">
        <v>0.249</v>
      </c>
      <c r="D7" s="20">
        <f t="shared" si="0"/>
        <v>0.247</v>
      </c>
      <c r="E7" s="20">
        <v>20</v>
      </c>
      <c r="F7" s="20"/>
      <c r="G7" s="20"/>
      <c r="H7" s="20"/>
      <c r="I7" s="20"/>
      <c r="J7" s="20"/>
      <c r="K7" s="20"/>
      <c r="L7" s="20"/>
      <c r="M7" s="35">
        <v>0</v>
      </c>
      <c r="N7" s="36">
        <v>8.5999999999999993E-2</v>
      </c>
      <c r="O7" s="37">
        <v>8.7999999999999995E-2</v>
      </c>
      <c r="P7" s="38">
        <v>0.26900000000000002</v>
      </c>
      <c r="Q7" s="3">
        <v>0.25800000000000001</v>
      </c>
      <c r="R7" s="39">
        <v>0.26400000000000001</v>
      </c>
    </row>
    <row r="8" spans="2:18" x14ac:dyDescent="0.15">
      <c r="B8" s="107">
        <v>0.32600000000000001</v>
      </c>
      <c r="C8" s="107">
        <v>0.32600000000000001</v>
      </c>
      <c r="D8" s="20">
        <f t="shared" si="0"/>
        <v>0.32600000000000001</v>
      </c>
      <c r="E8" s="20">
        <v>30</v>
      </c>
      <c r="F8" s="20"/>
      <c r="G8" s="20"/>
      <c r="H8" s="20"/>
      <c r="I8" s="20"/>
      <c r="J8" s="20"/>
      <c r="K8" s="20"/>
      <c r="L8" s="20"/>
      <c r="M8" s="43">
        <v>10</v>
      </c>
      <c r="N8" s="28">
        <v>0.17</v>
      </c>
      <c r="O8" s="44">
        <v>0.16</v>
      </c>
      <c r="P8" s="40">
        <v>0.33300000000000002</v>
      </c>
      <c r="Q8" s="8">
        <v>0.33300000000000002</v>
      </c>
      <c r="R8" s="39">
        <v>0.317</v>
      </c>
    </row>
    <row r="9" spans="2:18" x14ac:dyDescent="0.15">
      <c r="B9" s="113">
        <v>0.40100000000000002</v>
      </c>
      <c r="C9" s="108">
        <v>0.41199999999999998</v>
      </c>
      <c r="D9" s="20">
        <f t="shared" si="0"/>
        <v>0.40649999999999997</v>
      </c>
      <c r="E9" s="20">
        <v>40</v>
      </c>
      <c r="F9" s="20"/>
      <c r="G9" s="20"/>
      <c r="H9" s="20"/>
      <c r="I9" s="20"/>
      <c r="J9" s="20"/>
      <c r="K9" s="20"/>
      <c r="L9" s="20"/>
      <c r="M9" s="43">
        <v>20</v>
      </c>
      <c r="N9" s="33">
        <v>0.29499999999999998</v>
      </c>
      <c r="O9" s="46">
        <v>0.25900000000000001</v>
      </c>
      <c r="P9" s="40">
        <v>0.29799999999999999</v>
      </c>
      <c r="Q9" s="3">
        <v>0.29099999999999998</v>
      </c>
      <c r="R9" s="39">
        <v>0.29799999999999999</v>
      </c>
    </row>
    <row r="10" spans="2:18" x14ac:dyDescent="0.15">
      <c r="B10" s="108">
        <v>0.41599999999999998</v>
      </c>
      <c r="C10" s="108">
        <v>0.436</v>
      </c>
      <c r="D10" s="20">
        <f t="shared" si="0"/>
        <v>0.42599999999999999</v>
      </c>
      <c r="E10" s="20">
        <v>50</v>
      </c>
      <c r="F10" s="20"/>
      <c r="G10" s="20"/>
      <c r="H10" s="20"/>
      <c r="I10" s="20"/>
      <c r="J10" s="20"/>
      <c r="K10" s="20"/>
      <c r="L10" s="20"/>
      <c r="M10" s="43">
        <v>30</v>
      </c>
      <c r="N10" s="42">
        <v>0.34</v>
      </c>
      <c r="O10" s="48">
        <v>0.35599999999999998</v>
      </c>
      <c r="P10" s="40">
        <v>0.29599999999999999</v>
      </c>
      <c r="Q10" s="3">
        <v>0.28499999999999998</v>
      </c>
      <c r="R10" s="39">
        <v>0.28000000000000003</v>
      </c>
    </row>
    <row r="11" spans="2:18" x14ac:dyDescent="0.15">
      <c r="B11" s="110">
        <v>0.54500000000000004</v>
      </c>
      <c r="C11" s="110">
        <v>0.55400000000000005</v>
      </c>
      <c r="D11" s="20">
        <f t="shared" si="0"/>
        <v>0.5495000000000001</v>
      </c>
      <c r="E11" s="20">
        <v>60</v>
      </c>
      <c r="F11" s="20"/>
      <c r="G11" s="20"/>
      <c r="H11" s="20"/>
      <c r="I11" s="20"/>
      <c r="J11" s="20"/>
      <c r="K11" s="20"/>
      <c r="L11" s="20"/>
      <c r="M11" s="43">
        <v>40</v>
      </c>
      <c r="N11" s="45">
        <v>0.42199999999999999</v>
      </c>
      <c r="O11" s="50">
        <v>0.40100000000000002</v>
      </c>
      <c r="P11" s="40">
        <v>0.27400000000000002</v>
      </c>
      <c r="Q11" s="3">
        <v>0.26400000000000001</v>
      </c>
      <c r="R11" s="39">
        <v>0.27500000000000002</v>
      </c>
    </row>
    <row r="12" spans="2:18" ht="15" customHeight="1" x14ac:dyDescent="0.2">
      <c r="B12" s="21" t="s">
        <v>18</v>
      </c>
      <c r="C12" s="52">
        <v>133.26</v>
      </c>
      <c r="D12" s="20"/>
      <c r="E12" s="20"/>
      <c r="F12" s="20"/>
      <c r="G12" s="20"/>
      <c r="H12" s="20"/>
      <c r="I12" s="20"/>
      <c r="J12" s="20"/>
      <c r="K12" s="20"/>
      <c r="L12" s="20"/>
      <c r="M12" s="43">
        <v>50</v>
      </c>
      <c r="N12" s="47">
        <v>0.55000000000000004</v>
      </c>
      <c r="O12" s="53">
        <v>0.45</v>
      </c>
      <c r="P12" s="40">
        <v>0.25900000000000001</v>
      </c>
      <c r="Q12" s="2">
        <v>0.25</v>
      </c>
      <c r="R12" s="39">
        <v>0.246</v>
      </c>
    </row>
    <row r="13" spans="2:18" ht="17.25" customHeight="1" thickBot="1" x14ac:dyDescent="0.25">
      <c r="B13" s="21" t="s">
        <v>19</v>
      </c>
      <c r="C13" s="52">
        <v>-11.968999999999999</v>
      </c>
      <c r="D13" s="20"/>
      <c r="E13" s="20"/>
      <c r="F13" s="20"/>
      <c r="G13" s="20"/>
      <c r="H13" s="20"/>
      <c r="I13" s="20"/>
      <c r="J13" s="20"/>
      <c r="K13" s="20"/>
      <c r="L13" s="20"/>
      <c r="M13" s="43">
        <v>60</v>
      </c>
      <c r="N13" s="49">
        <v>0.71899999999999997</v>
      </c>
      <c r="O13" s="54">
        <v>0.46700000000000003</v>
      </c>
      <c r="P13" s="55">
        <v>0.255</v>
      </c>
      <c r="Q13" s="56">
        <v>0.27500000000000002</v>
      </c>
      <c r="R13" s="57">
        <v>0.25700000000000001</v>
      </c>
    </row>
    <row r="14" spans="2:18" x14ac:dyDescent="0.1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O14" s="61"/>
      <c r="P14" s="61"/>
      <c r="Q14" s="61"/>
      <c r="R14" s="61"/>
    </row>
    <row r="15" spans="2:18" x14ac:dyDescent="0.15">
      <c r="B15" s="20"/>
      <c r="C15" s="20"/>
      <c r="D15" s="20"/>
      <c r="E15" s="20"/>
      <c r="F15" s="20"/>
      <c r="G15" s="20"/>
      <c r="H15" s="20"/>
      <c r="I15" s="20"/>
      <c r="J15" s="62"/>
      <c r="K15" s="20"/>
      <c r="L15" s="20"/>
    </row>
    <row r="17" spans="2:24" ht="14" thickBot="1" x14ac:dyDescent="0.2"/>
    <row r="18" spans="2:24" ht="55" customHeight="1" x14ac:dyDescent="0.15">
      <c r="C18" s="63" t="s">
        <v>20</v>
      </c>
      <c r="D18" s="64" t="s">
        <v>21</v>
      </c>
      <c r="E18" s="64" t="s">
        <v>21</v>
      </c>
      <c r="F18" s="64" t="s">
        <v>21</v>
      </c>
      <c r="G18" s="64" t="s">
        <v>22</v>
      </c>
      <c r="H18" s="64" t="s">
        <v>23</v>
      </c>
      <c r="I18" s="64" t="s">
        <v>24</v>
      </c>
      <c r="J18" s="65" t="s">
        <v>25</v>
      </c>
      <c r="K18" s="20"/>
      <c r="L18" s="20"/>
      <c r="M18" s="20"/>
    </row>
    <row r="19" spans="2:24" x14ac:dyDescent="0.15">
      <c r="C19" s="66"/>
      <c r="D19" s="67"/>
      <c r="E19" s="67"/>
      <c r="F19" s="67"/>
      <c r="G19" s="67"/>
      <c r="H19" s="67"/>
      <c r="I19" s="67"/>
      <c r="J19" s="68"/>
      <c r="L19" s="20"/>
      <c r="M19" s="20"/>
    </row>
    <row r="20" spans="2:24" ht="14" x14ac:dyDescent="0.15">
      <c r="B20" s="69">
        <v>0</v>
      </c>
      <c r="C20" s="26" t="s">
        <v>1</v>
      </c>
      <c r="D20" s="70">
        <v>0.26900000000000002</v>
      </c>
      <c r="E20" s="70">
        <v>0.25800000000000001</v>
      </c>
      <c r="F20" s="70">
        <v>0.26400000000000001</v>
      </c>
      <c r="G20" s="71">
        <f>AVERAGE(D20:F20)</f>
        <v>0.26366666666666666</v>
      </c>
      <c r="H20" s="72">
        <v>10</v>
      </c>
      <c r="I20" s="73">
        <f>133.26*G20-11.969</f>
        <v>23.167219999999993</v>
      </c>
      <c r="J20" s="74">
        <f>I20*10</f>
        <v>231.67219999999992</v>
      </c>
      <c r="L20" s="20"/>
      <c r="M20" s="20"/>
    </row>
    <row r="21" spans="2:24" ht="14" x14ac:dyDescent="0.15">
      <c r="B21" s="75">
        <v>10</v>
      </c>
      <c r="C21" s="26" t="s">
        <v>1</v>
      </c>
      <c r="D21" s="70">
        <v>0.33300000000000002</v>
      </c>
      <c r="E21" s="70">
        <v>0.33300000000000002</v>
      </c>
      <c r="F21" s="70">
        <v>0.317</v>
      </c>
      <c r="G21" s="71">
        <f>AVERAGE(D21:F21)</f>
        <v>0.32766666666666672</v>
      </c>
      <c r="H21" s="72">
        <v>10</v>
      </c>
      <c r="I21" s="73">
        <f t="shared" ref="I21:I26" si="1">133.26*G21-11.969</f>
        <v>31.695860000000003</v>
      </c>
      <c r="J21" s="74">
        <f t="shared" ref="J21:J26" si="2">I21*10</f>
        <v>316.95860000000005</v>
      </c>
      <c r="L21" s="20"/>
      <c r="M21" s="20"/>
    </row>
    <row r="22" spans="2:24" ht="14" x14ac:dyDescent="0.15">
      <c r="B22" s="75">
        <v>20</v>
      </c>
      <c r="C22" s="26" t="s">
        <v>1</v>
      </c>
      <c r="D22" s="70">
        <v>0.29799999999999999</v>
      </c>
      <c r="E22" s="70">
        <v>0.29099999999999998</v>
      </c>
      <c r="F22" s="70">
        <v>0.29799999999999999</v>
      </c>
      <c r="G22" s="71">
        <f t="shared" ref="G22:G26" si="3">AVERAGE(D22:F22)</f>
        <v>0.29566666666666669</v>
      </c>
      <c r="H22" s="72">
        <v>10</v>
      </c>
      <c r="I22" s="73">
        <f t="shared" si="1"/>
        <v>27.431539999999998</v>
      </c>
      <c r="J22" s="74">
        <f t="shared" si="2"/>
        <v>274.31539999999995</v>
      </c>
      <c r="L22" s="20"/>
      <c r="M22" s="20"/>
    </row>
    <row r="23" spans="2:24" ht="14" x14ac:dyDescent="0.15">
      <c r="B23" s="75">
        <v>30</v>
      </c>
      <c r="C23" s="26" t="s">
        <v>1</v>
      </c>
      <c r="D23" s="70">
        <v>0.29599999999999999</v>
      </c>
      <c r="E23" s="70">
        <v>0.28499999999999998</v>
      </c>
      <c r="F23" s="70">
        <v>0.28000000000000003</v>
      </c>
      <c r="G23" s="71">
        <f t="shared" si="3"/>
        <v>0.28699999999999998</v>
      </c>
      <c r="H23" s="72">
        <v>10</v>
      </c>
      <c r="I23" s="73">
        <f t="shared" si="1"/>
        <v>26.276619999999994</v>
      </c>
      <c r="J23" s="74">
        <f t="shared" si="2"/>
        <v>262.76619999999991</v>
      </c>
      <c r="L23" s="20"/>
      <c r="M23" s="20"/>
    </row>
    <row r="24" spans="2:24" ht="14" x14ac:dyDescent="0.15">
      <c r="B24" s="75">
        <v>40</v>
      </c>
      <c r="C24" s="26" t="s">
        <v>1</v>
      </c>
      <c r="D24" s="70">
        <v>0.27400000000000002</v>
      </c>
      <c r="E24" s="70">
        <v>0.26400000000000001</v>
      </c>
      <c r="F24" s="70">
        <v>0.27500000000000002</v>
      </c>
      <c r="G24" s="71">
        <f t="shared" si="3"/>
        <v>0.27100000000000002</v>
      </c>
      <c r="H24" s="72">
        <v>10</v>
      </c>
      <c r="I24" s="73">
        <f t="shared" si="1"/>
        <v>24.144460000000002</v>
      </c>
      <c r="J24" s="74">
        <f t="shared" si="2"/>
        <v>241.44460000000004</v>
      </c>
      <c r="L24" s="20"/>
      <c r="M24" s="20"/>
    </row>
    <row r="25" spans="2:24" ht="14" x14ac:dyDescent="0.15">
      <c r="B25" s="75">
        <v>50</v>
      </c>
      <c r="C25" s="26" t="s">
        <v>1</v>
      </c>
      <c r="D25" s="70">
        <v>0.25900000000000001</v>
      </c>
      <c r="E25" s="70">
        <v>0.25</v>
      </c>
      <c r="F25" s="70">
        <v>0.246</v>
      </c>
      <c r="G25" s="71">
        <f t="shared" si="3"/>
        <v>0.25166666666666665</v>
      </c>
      <c r="H25" s="72">
        <v>10</v>
      </c>
      <c r="I25" s="73">
        <f t="shared" si="1"/>
        <v>21.568099999999994</v>
      </c>
      <c r="J25" s="74">
        <f t="shared" si="2"/>
        <v>215.68099999999993</v>
      </c>
      <c r="L25" s="20"/>
      <c r="M25" s="20"/>
    </row>
    <row r="26" spans="2:24" ht="14" x14ac:dyDescent="0.15">
      <c r="B26" s="75">
        <v>60</v>
      </c>
      <c r="C26" s="26" t="s">
        <v>1</v>
      </c>
      <c r="D26" s="70">
        <v>0.255</v>
      </c>
      <c r="E26" s="70">
        <v>0.27500000000000002</v>
      </c>
      <c r="F26" s="70">
        <v>0.25700000000000001</v>
      </c>
      <c r="G26" s="71">
        <f t="shared" si="3"/>
        <v>0.26233333333333336</v>
      </c>
      <c r="H26" s="72">
        <v>10</v>
      </c>
      <c r="I26" s="73">
        <f t="shared" si="1"/>
        <v>22.989539999999998</v>
      </c>
      <c r="J26" s="74">
        <f t="shared" si="2"/>
        <v>229.8954</v>
      </c>
      <c r="L26" s="20"/>
      <c r="M26" s="20"/>
    </row>
    <row r="27" spans="2:24" ht="14" x14ac:dyDescent="0.15">
      <c r="B27" s="75"/>
      <c r="C27" s="76"/>
      <c r="D27" s="77"/>
      <c r="E27" s="77"/>
      <c r="F27" s="77"/>
      <c r="G27" s="78"/>
      <c r="H27" s="79"/>
      <c r="I27" s="80"/>
      <c r="J27" s="81"/>
      <c r="L27" s="20"/>
      <c r="M27" s="20"/>
    </row>
    <row r="29" spans="2:24" ht="16" x14ac:dyDescent="0.2">
      <c r="B29" s="17" t="s">
        <v>10</v>
      </c>
      <c r="C29" s="18"/>
      <c r="D29" s="18"/>
      <c r="E29" s="19"/>
    </row>
    <row r="30" spans="2:24" x14ac:dyDescent="0.15">
      <c r="B30" s="20"/>
      <c r="C30" s="20"/>
      <c r="D30" s="21" t="s">
        <v>12</v>
      </c>
      <c r="E30" s="21" t="s">
        <v>13</v>
      </c>
      <c r="F30" s="20"/>
      <c r="G30" s="20"/>
      <c r="H30" s="20"/>
      <c r="I30" s="20"/>
      <c r="J30" s="20"/>
      <c r="K30" s="20"/>
      <c r="L30" s="20"/>
    </row>
    <row r="31" spans="2:24" ht="16" thickBot="1" x14ac:dyDescent="0.25">
      <c r="B31" s="21" t="s">
        <v>14</v>
      </c>
      <c r="C31" s="21" t="s">
        <v>14</v>
      </c>
      <c r="D31" s="21" t="s">
        <v>15</v>
      </c>
      <c r="E31" s="21" t="s">
        <v>16</v>
      </c>
      <c r="F31" s="20"/>
      <c r="G31" s="20"/>
      <c r="H31" s="20"/>
      <c r="I31" s="20"/>
      <c r="J31" s="20"/>
      <c r="K31" s="20"/>
      <c r="L31" s="20"/>
      <c r="N31" s="22" t="s">
        <v>17</v>
      </c>
    </row>
    <row r="32" spans="2:24" x14ac:dyDescent="0.15">
      <c r="B32" s="102">
        <v>9.0999999999999998E-2</v>
      </c>
      <c r="C32" s="102">
        <v>9.1999999999999998E-2</v>
      </c>
      <c r="D32" s="23">
        <f t="shared" ref="D32:D38" si="4">AVERAGE(B32:C32)</f>
        <v>9.1499999999999998E-2</v>
      </c>
      <c r="E32" s="23">
        <v>0</v>
      </c>
      <c r="F32" s="20"/>
      <c r="G32" s="20"/>
      <c r="H32" s="20"/>
      <c r="I32" s="20"/>
      <c r="J32" s="20"/>
      <c r="K32" s="20"/>
      <c r="L32" s="20"/>
      <c r="N32" s="24" t="s">
        <v>0</v>
      </c>
      <c r="O32" s="25" t="s">
        <v>0</v>
      </c>
      <c r="P32" s="24" t="s">
        <v>2</v>
      </c>
      <c r="Q32" s="25" t="s">
        <v>2</v>
      </c>
      <c r="R32" s="90" t="s">
        <v>2</v>
      </c>
      <c r="S32" s="91" t="s">
        <v>7</v>
      </c>
      <c r="T32" s="92" t="s">
        <v>7</v>
      </c>
      <c r="U32" s="93" t="s">
        <v>7</v>
      </c>
      <c r="V32" s="91" t="s">
        <v>6</v>
      </c>
      <c r="W32" s="92" t="s">
        <v>6</v>
      </c>
      <c r="X32" s="93" t="s">
        <v>6</v>
      </c>
    </row>
    <row r="33" spans="2:24" x14ac:dyDescent="0.15">
      <c r="B33" s="103">
        <v>0.18</v>
      </c>
      <c r="C33" s="103">
        <v>0.17100000000000001</v>
      </c>
      <c r="D33" s="20">
        <f t="shared" si="4"/>
        <v>0.17549999999999999</v>
      </c>
      <c r="E33" s="20">
        <v>10</v>
      </c>
      <c r="F33" s="20"/>
      <c r="G33" s="20"/>
      <c r="H33" s="20"/>
      <c r="I33" s="20"/>
      <c r="J33" s="20"/>
      <c r="K33" s="20"/>
      <c r="L33" s="20"/>
      <c r="N33" s="30">
        <v>1</v>
      </c>
      <c r="O33" s="31">
        <v>2</v>
      </c>
      <c r="P33" s="30">
        <v>3</v>
      </c>
      <c r="Q33" s="1">
        <v>4</v>
      </c>
      <c r="R33" s="32">
        <v>5</v>
      </c>
      <c r="S33" s="30">
        <v>6</v>
      </c>
      <c r="T33" s="1">
        <v>7</v>
      </c>
      <c r="U33" s="32">
        <v>8</v>
      </c>
      <c r="V33" s="30">
        <v>9</v>
      </c>
      <c r="W33" s="1">
        <v>10</v>
      </c>
      <c r="X33" s="32">
        <v>11</v>
      </c>
    </row>
    <row r="34" spans="2:24" x14ac:dyDescent="0.15">
      <c r="B34" s="104">
        <v>0.26700000000000002</v>
      </c>
      <c r="C34" s="105">
        <v>0.254</v>
      </c>
      <c r="D34" s="20">
        <f t="shared" si="4"/>
        <v>0.26050000000000001</v>
      </c>
      <c r="E34" s="20">
        <v>20</v>
      </c>
      <c r="F34" s="20"/>
      <c r="G34" s="20"/>
      <c r="H34" s="20"/>
      <c r="I34" s="20"/>
      <c r="J34" s="20"/>
      <c r="K34" s="20"/>
      <c r="L34" s="20"/>
      <c r="M34" s="35">
        <v>0</v>
      </c>
      <c r="N34" s="36">
        <v>9.0999999999999998E-2</v>
      </c>
      <c r="O34" s="37">
        <v>9.1999999999999998E-2</v>
      </c>
      <c r="P34" s="38">
        <v>0.245</v>
      </c>
      <c r="Q34" s="3">
        <v>0.25900000000000001</v>
      </c>
      <c r="R34" s="39">
        <v>0.24099999999999999</v>
      </c>
      <c r="S34" s="28">
        <v>0.26700000000000002</v>
      </c>
      <c r="T34" s="2">
        <v>0.26600000000000001</v>
      </c>
      <c r="U34" s="29">
        <v>0.27500000000000002</v>
      </c>
      <c r="V34" s="40">
        <v>0.28499999999999998</v>
      </c>
      <c r="W34" s="3">
        <v>0.30099999999999999</v>
      </c>
      <c r="X34" s="41">
        <v>0.27600000000000002</v>
      </c>
    </row>
    <row r="35" spans="2:24" x14ac:dyDescent="0.15">
      <c r="B35" s="106">
        <v>0.35199999999999998</v>
      </c>
      <c r="C35" s="106">
        <v>0.34200000000000003</v>
      </c>
      <c r="D35" s="20">
        <f t="shared" si="4"/>
        <v>0.34699999999999998</v>
      </c>
      <c r="E35" s="20">
        <v>30</v>
      </c>
      <c r="F35" s="20"/>
      <c r="G35" s="20"/>
      <c r="H35" s="20"/>
      <c r="I35" s="20"/>
      <c r="J35" s="20"/>
      <c r="K35" s="20"/>
      <c r="L35" s="20"/>
      <c r="M35" s="43">
        <v>10</v>
      </c>
      <c r="N35" s="28">
        <v>0.18</v>
      </c>
      <c r="O35" s="44">
        <v>0.17100000000000001</v>
      </c>
      <c r="P35" s="40">
        <v>0.33300000000000002</v>
      </c>
      <c r="Q35" s="8">
        <v>0.33500000000000002</v>
      </c>
      <c r="R35" s="39">
        <v>0.30399999999999999</v>
      </c>
      <c r="S35" s="38">
        <v>0.35</v>
      </c>
      <c r="T35" s="8">
        <v>0.312</v>
      </c>
      <c r="U35" s="34">
        <v>0.27900000000000003</v>
      </c>
      <c r="V35" s="38">
        <v>0.36299999999999999</v>
      </c>
      <c r="W35" s="3">
        <v>0.32800000000000001</v>
      </c>
      <c r="X35" s="39">
        <v>0.26900000000000002</v>
      </c>
    </row>
    <row r="36" spans="2:24" x14ac:dyDescent="0.15">
      <c r="B36" s="107">
        <v>0.41899999999999998</v>
      </c>
      <c r="C36" s="107">
        <v>0.41899999999999998</v>
      </c>
      <c r="D36" s="20">
        <f t="shared" si="4"/>
        <v>0.41899999999999998</v>
      </c>
      <c r="E36" s="20">
        <v>40</v>
      </c>
      <c r="F36" s="20"/>
      <c r="G36" s="20"/>
      <c r="H36" s="20"/>
      <c r="I36" s="20"/>
      <c r="J36" s="20"/>
      <c r="K36" s="20"/>
      <c r="L36" s="20"/>
      <c r="M36" s="43">
        <v>20</v>
      </c>
      <c r="N36" s="33">
        <v>0.26700000000000002</v>
      </c>
      <c r="O36" s="46">
        <v>0.254</v>
      </c>
      <c r="P36" s="40">
        <v>0.36899999999999999</v>
      </c>
      <c r="Q36" s="3">
        <v>0.35399999999999998</v>
      </c>
      <c r="R36" s="39">
        <v>0.307</v>
      </c>
      <c r="S36" s="38">
        <v>0.32500000000000001</v>
      </c>
      <c r="T36" s="5">
        <v>0.28699999999999998</v>
      </c>
      <c r="U36" s="39">
        <v>0.24399999999999999</v>
      </c>
      <c r="V36" s="38">
        <v>0.33300000000000002</v>
      </c>
      <c r="W36" s="8">
        <v>0.372</v>
      </c>
      <c r="X36" s="39">
        <v>0.33700000000000002</v>
      </c>
    </row>
    <row r="37" spans="2:24" x14ac:dyDescent="0.15">
      <c r="B37" s="108">
        <v>0.49</v>
      </c>
      <c r="C37" s="109">
        <v>0.49199999999999999</v>
      </c>
      <c r="D37" s="20">
        <f t="shared" si="4"/>
        <v>0.49099999999999999</v>
      </c>
      <c r="E37" s="20">
        <v>50</v>
      </c>
      <c r="F37" s="20"/>
      <c r="G37" s="20"/>
      <c r="H37" s="20"/>
      <c r="I37" s="20"/>
      <c r="J37" s="20"/>
      <c r="K37" s="20"/>
      <c r="L37" s="20"/>
      <c r="M37" s="43">
        <v>30</v>
      </c>
      <c r="N37" s="42">
        <v>0.35199999999999998</v>
      </c>
      <c r="O37" s="48">
        <v>0.34200000000000003</v>
      </c>
      <c r="P37" s="40">
        <v>0.27400000000000002</v>
      </c>
      <c r="Q37" s="3">
        <v>0.28799999999999998</v>
      </c>
      <c r="R37" s="39">
        <v>0.27200000000000002</v>
      </c>
      <c r="S37" s="38">
        <v>0.249</v>
      </c>
      <c r="T37" s="8">
        <v>0.307</v>
      </c>
      <c r="U37" s="39">
        <v>0.27600000000000002</v>
      </c>
      <c r="V37" s="38">
        <v>0.33900000000000002</v>
      </c>
      <c r="W37" s="3">
        <v>0.30099999999999999</v>
      </c>
      <c r="X37" s="39">
        <v>0.28399999999999997</v>
      </c>
    </row>
    <row r="38" spans="2:24" x14ac:dyDescent="0.15">
      <c r="B38" s="110">
        <v>0.55500000000000005</v>
      </c>
      <c r="C38" s="109">
        <v>0.56100000000000005</v>
      </c>
      <c r="D38" s="20">
        <f t="shared" si="4"/>
        <v>0.55800000000000005</v>
      </c>
      <c r="E38" s="20">
        <v>60</v>
      </c>
      <c r="F38" s="20"/>
      <c r="G38" s="20"/>
      <c r="H38" s="20"/>
      <c r="I38" s="20"/>
      <c r="J38" s="20"/>
      <c r="K38" s="20"/>
      <c r="L38" s="20"/>
      <c r="M38" s="43">
        <v>40</v>
      </c>
      <c r="N38" s="45">
        <v>0.41899999999999998</v>
      </c>
      <c r="O38" s="50">
        <v>0.41899999999999998</v>
      </c>
      <c r="P38" s="40">
        <v>0.27</v>
      </c>
      <c r="Q38" s="3">
        <v>0.27600000000000002</v>
      </c>
      <c r="R38" s="39">
        <v>0.26900000000000002</v>
      </c>
      <c r="S38" s="33">
        <v>0.28199999999999997</v>
      </c>
      <c r="T38" s="3">
        <v>0.33900000000000002</v>
      </c>
      <c r="U38" s="51">
        <v>0.28000000000000003</v>
      </c>
      <c r="V38" s="40">
        <v>0.28599999999999998</v>
      </c>
      <c r="W38" s="3">
        <v>0.29499999999999998</v>
      </c>
      <c r="X38" s="39">
        <v>0.19600000000000001</v>
      </c>
    </row>
    <row r="39" spans="2:24" ht="16" x14ac:dyDescent="0.2">
      <c r="B39" s="21" t="s">
        <v>18</v>
      </c>
      <c r="C39" s="52">
        <v>127.6</v>
      </c>
      <c r="D39" s="20"/>
      <c r="E39" s="20"/>
      <c r="F39" s="20"/>
      <c r="G39" s="20"/>
      <c r="H39" s="20"/>
      <c r="I39" s="20"/>
      <c r="J39" s="20"/>
      <c r="K39" s="20"/>
      <c r="L39" s="20"/>
      <c r="M39" s="43">
        <v>50</v>
      </c>
      <c r="N39" s="47">
        <v>0.49</v>
      </c>
      <c r="O39" s="53">
        <v>0.49199999999999999</v>
      </c>
      <c r="P39" s="40">
        <v>0.32500000000000001</v>
      </c>
      <c r="Q39" s="2">
        <v>0.30099999999999999</v>
      </c>
      <c r="R39" s="39">
        <v>0.27100000000000002</v>
      </c>
      <c r="S39" s="40">
        <v>0.29099999999999998</v>
      </c>
      <c r="T39" s="3">
        <v>0.253</v>
      </c>
      <c r="U39" s="39">
        <v>0.27500000000000002</v>
      </c>
      <c r="V39" s="40">
        <v>0.30299999999999999</v>
      </c>
      <c r="W39" s="3">
        <v>0.26800000000000002</v>
      </c>
      <c r="X39" s="51">
        <v>0.308</v>
      </c>
    </row>
    <row r="40" spans="2:24" ht="17" thickBot="1" x14ac:dyDescent="0.25">
      <c r="B40" s="21" t="s">
        <v>19</v>
      </c>
      <c r="C40" s="52">
        <v>-12.702</v>
      </c>
      <c r="D40" s="20"/>
      <c r="E40" s="20"/>
      <c r="F40" s="20"/>
      <c r="G40" s="20"/>
      <c r="H40" s="20"/>
      <c r="I40" s="20"/>
      <c r="J40" s="20"/>
      <c r="K40" s="20"/>
      <c r="L40" s="20"/>
      <c r="M40" s="43">
        <v>60</v>
      </c>
      <c r="N40" s="49">
        <v>0.55500000000000005</v>
      </c>
      <c r="O40" s="54">
        <v>0.56100000000000005</v>
      </c>
      <c r="P40" s="55">
        <v>0.317</v>
      </c>
      <c r="Q40" s="56">
        <v>0.23499999999999999</v>
      </c>
      <c r="R40" s="57">
        <v>0.315</v>
      </c>
      <c r="S40" s="55">
        <v>0.252</v>
      </c>
      <c r="T40" s="58">
        <v>0.29599999999999999</v>
      </c>
      <c r="U40" s="59">
        <v>0.26500000000000001</v>
      </c>
      <c r="V40" s="60">
        <v>0.26900000000000002</v>
      </c>
      <c r="W40" s="58">
        <v>0.27600000000000002</v>
      </c>
      <c r="X40" s="59">
        <v>0.26300000000000001</v>
      </c>
    </row>
    <row r="41" spans="2:24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O41" s="61"/>
      <c r="P41" s="61"/>
      <c r="Q41" s="61"/>
      <c r="R41" s="61"/>
      <c r="S41" s="61"/>
      <c r="T41" s="61"/>
      <c r="U41" s="61"/>
      <c r="V41" s="61"/>
      <c r="W41" s="61"/>
      <c r="X41" s="61"/>
    </row>
    <row r="42" spans="2:24" x14ac:dyDescent="0.15">
      <c r="B42" s="20"/>
      <c r="C42" s="20"/>
      <c r="D42" s="20"/>
      <c r="E42" s="20"/>
      <c r="F42" s="20"/>
      <c r="G42" s="20"/>
      <c r="H42" s="20"/>
      <c r="I42" s="20"/>
      <c r="J42" s="62"/>
      <c r="K42" s="20"/>
      <c r="L42" s="20"/>
    </row>
    <row r="44" spans="2:24" ht="14" thickBot="1" x14ac:dyDescent="0.2"/>
    <row r="45" spans="2:24" ht="56" x14ac:dyDescent="0.15">
      <c r="C45" s="63" t="s">
        <v>20</v>
      </c>
      <c r="D45" s="64" t="s">
        <v>21</v>
      </c>
      <c r="E45" s="64" t="s">
        <v>21</v>
      </c>
      <c r="F45" s="64" t="s">
        <v>21</v>
      </c>
      <c r="G45" s="64" t="s">
        <v>22</v>
      </c>
      <c r="H45" s="64" t="s">
        <v>23</v>
      </c>
      <c r="I45" s="64" t="s">
        <v>24</v>
      </c>
      <c r="J45" s="65" t="s">
        <v>25</v>
      </c>
      <c r="K45" s="20"/>
      <c r="L45" s="20"/>
      <c r="M45" s="20"/>
    </row>
    <row r="46" spans="2:24" x14ac:dyDescent="0.15">
      <c r="C46" s="66"/>
      <c r="D46" s="67"/>
      <c r="E46" s="67"/>
      <c r="F46" s="67"/>
      <c r="G46" s="67"/>
      <c r="H46" s="67"/>
      <c r="I46" s="67"/>
      <c r="J46" s="68"/>
      <c r="L46" s="20"/>
      <c r="M46" s="20"/>
    </row>
    <row r="47" spans="2:24" ht="14" x14ac:dyDescent="0.15">
      <c r="B47" s="69">
        <v>0</v>
      </c>
      <c r="C47" s="94" t="s">
        <v>2</v>
      </c>
      <c r="D47" s="70">
        <v>0.245</v>
      </c>
      <c r="E47" s="70">
        <v>0.25900000000000001</v>
      </c>
      <c r="F47" s="70">
        <v>0.24099999999999999</v>
      </c>
      <c r="G47" s="71">
        <f>AVERAGE(D47:F47)</f>
        <v>0.24833333333333332</v>
      </c>
      <c r="H47" s="72">
        <v>10</v>
      </c>
      <c r="I47" s="73">
        <f>127.6*G47-12.702</f>
        <v>18.98533333333333</v>
      </c>
      <c r="J47" s="74">
        <f>I47*10</f>
        <v>189.8533333333333</v>
      </c>
      <c r="L47" s="20"/>
      <c r="M47" s="20"/>
    </row>
    <row r="48" spans="2:24" ht="14" x14ac:dyDescent="0.15">
      <c r="B48" s="75">
        <v>10</v>
      </c>
      <c r="C48" s="94" t="s">
        <v>2</v>
      </c>
      <c r="D48" s="70">
        <v>0.33300000000000002</v>
      </c>
      <c r="E48" s="70">
        <v>0.33500000000000002</v>
      </c>
      <c r="F48" s="70">
        <v>0.30399999999999999</v>
      </c>
      <c r="G48" s="71">
        <f>AVERAGE(D48:F48)</f>
        <v>0.32400000000000001</v>
      </c>
      <c r="H48" s="72">
        <v>10</v>
      </c>
      <c r="I48" s="73">
        <f t="shared" ref="I48:I69" si="5">127.6*G48-12.702</f>
        <v>28.6404</v>
      </c>
      <c r="J48" s="74">
        <f t="shared" ref="J48:J53" si="6">I48*10</f>
        <v>286.404</v>
      </c>
      <c r="L48" s="20"/>
      <c r="M48" s="20"/>
    </row>
    <row r="49" spans="2:13" ht="14" x14ac:dyDescent="0.15">
      <c r="B49" s="75">
        <v>20</v>
      </c>
      <c r="C49" s="94" t="s">
        <v>2</v>
      </c>
      <c r="D49" s="70">
        <v>0.36899999999999999</v>
      </c>
      <c r="E49" s="70">
        <v>0.35399999999999998</v>
      </c>
      <c r="F49" s="70">
        <v>0.307</v>
      </c>
      <c r="G49" s="71">
        <f t="shared" ref="G49:G53" si="7">AVERAGE(D49:F49)</f>
        <v>0.34333333333333332</v>
      </c>
      <c r="H49" s="72">
        <v>10</v>
      </c>
      <c r="I49" s="73">
        <f t="shared" si="5"/>
        <v>31.10733333333333</v>
      </c>
      <c r="J49" s="74">
        <f t="shared" si="6"/>
        <v>311.07333333333327</v>
      </c>
      <c r="L49" s="20"/>
      <c r="M49" s="20"/>
    </row>
    <row r="50" spans="2:13" ht="14" x14ac:dyDescent="0.15">
      <c r="B50" s="75">
        <v>30</v>
      </c>
      <c r="C50" s="94" t="s">
        <v>2</v>
      </c>
      <c r="D50" s="70">
        <v>0.27400000000000002</v>
      </c>
      <c r="E50" s="70">
        <v>0.28799999999999998</v>
      </c>
      <c r="F50" s="70">
        <v>0.27200000000000002</v>
      </c>
      <c r="G50" s="71">
        <f t="shared" si="7"/>
        <v>0.27800000000000002</v>
      </c>
      <c r="H50" s="72">
        <v>10</v>
      </c>
      <c r="I50" s="73">
        <f t="shared" si="5"/>
        <v>22.770800000000001</v>
      </c>
      <c r="J50" s="74">
        <f t="shared" si="6"/>
        <v>227.70800000000003</v>
      </c>
      <c r="L50" s="20"/>
      <c r="M50" s="20"/>
    </row>
    <row r="51" spans="2:13" ht="14" x14ac:dyDescent="0.15">
      <c r="B51" s="75">
        <v>40</v>
      </c>
      <c r="C51" s="94" t="s">
        <v>2</v>
      </c>
      <c r="D51" s="70">
        <v>0.27</v>
      </c>
      <c r="E51" s="70">
        <v>0.27600000000000002</v>
      </c>
      <c r="F51" s="70">
        <v>0.26900000000000002</v>
      </c>
      <c r="G51" s="71">
        <f t="shared" si="7"/>
        <v>0.27166666666666667</v>
      </c>
      <c r="H51" s="72">
        <v>10</v>
      </c>
      <c r="I51" s="73">
        <f t="shared" si="5"/>
        <v>21.962666666666664</v>
      </c>
      <c r="J51" s="74">
        <f t="shared" si="6"/>
        <v>219.62666666666664</v>
      </c>
      <c r="L51" s="20"/>
      <c r="M51" s="20"/>
    </row>
    <row r="52" spans="2:13" ht="14" x14ac:dyDescent="0.15">
      <c r="B52" s="75">
        <v>50</v>
      </c>
      <c r="C52" s="94" t="s">
        <v>2</v>
      </c>
      <c r="D52" s="70">
        <v>0.32500000000000001</v>
      </c>
      <c r="E52" s="70">
        <v>0.30099999999999999</v>
      </c>
      <c r="F52" s="70">
        <v>0.27100000000000002</v>
      </c>
      <c r="G52" s="71">
        <f t="shared" si="7"/>
        <v>0.29899999999999999</v>
      </c>
      <c r="H52" s="72">
        <v>10</v>
      </c>
      <c r="I52" s="73">
        <f t="shared" si="5"/>
        <v>25.450400000000002</v>
      </c>
      <c r="J52" s="74">
        <f t="shared" si="6"/>
        <v>254.50400000000002</v>
      </c>
      <c r="L52" s="20"/>
      <c r="M52" s="20"/>
    </row>
    <row r="53" spans="2:13" ht="14" x14ac:dyDescent="0.15">
      <c r="B53" s="75">
        <v>60</v>
      </c>
      <c r="C53" s="94" t="s">
        <v>2</v>
      </c>
      <c r="D53" s="70">
        <v>0.317</v>
      </c>
      <c r="E53" s="70">
        <v>0.23499999999999999</v>
      </c>
      <c r="F53" s="70">
        <v>0.315</v>
      </c>
      <c r="G53" s="71">
        <f t="shared" si="7"/>
        <v>0.28899999999999998</v>
      </c>
      <c r="H53" s="72">
        <v>10</v>
      </c>
      <c r="I53" s="73">
        <f t="shared" si="5"/>
        <v>24.174399999999999</v>
      </c>
      <c r="J53" s="74">
        <f t="shared" si="6"/>
        <v>241.74399999999997</v>
      </c>
      <c r="L53" s="20"/>
      <c r="M53" s="20"/>
    </row>
    <row r="54" spans="2:13" ht="14" x14ac:dyDescent="0.15">
      <c r="B54" s="75"/>
      <c r="C54" s="76"/>
      <c r="D54" s="77"/>
      <c r="E54" s="77"/>
      <c r="F54" s="77"/>
      <c r="G54" s="78"/>
      <c r="H54" s="79"/>
      <c r="I54" s="80"/>
      <c r="J54" s="81"/>
      <c r="L54" s="20"/>
      <c r="M54" s="20"/>
    </row>
    <row r="55" spans="2:13" ht="14" x14ac:dyDescent="0.15">
      <c r="B55" s="69">
        <v>0</v>
      </c>
      <c r="C55" s="94" t="s">
        <v>7</v>
      </c>
      <c r="D55" s="70">
        <v>0.26700000000000002</v>
      </c>
      <c r="E55" s="70">
        <v>0.26600000000000001</v>
      </c>
      <c r="F55" s="70">
        <v>0.27500000000000002</v>
      </c>
      <c r="G55" s="71">
        <f t="shared" ref="G55:G61" si="8">AVERAGE(D55:F55)</f>
        <v>0.26933333333333337</v>
      </c>
      <c r="H55" s="72">
        <v>10</v>
      </c>
      <c r="I55" s="73">
        <f t="shared" si="5"/>
        <v>21.664933333333337</v>
      </c>
      <c r="J55" s="74">
        <f t="shared" ref="J55:J61" si="9">I55*10</f>
        <v>216.64933333333337</v>
      </c>
      <c r="L55" s="20"/>
      <c r="M55" s="82"/>
    </row>
    <row r="56" spans="2:13" ht="14" x14ac:dyDescent="0.15">
      <c r="B56" s="75">
        <v>10</v>
      </c>
      <c r="C56" s="94" t="s">
        <v>7</v>
      </c>
      <c r="D56" s="70">
        <v>0.35</v>
      </c>
      <c r="E56" s="70">
        <v>0.312</v>
      </c>
      <c r="F56" s="70">
        <v>0.27900000000000003</v>
      </c>
      <c r="G56" s="71">
        <f t="shared" si="8"/>
        <v>0.31366666666666665</v>
      </c>
      <c r="H56" s="72">
        <v>10</v>
      </c>
      <c r="I56" s="73">
        <f t="shared" si="5"/>
        <v>27.321866666666665</v>
      </c>
      <c r="J56" s="74">
        <f t="shared" si="9"/>
        <v>273.21866666666665</v>
      </c>
      <c r="L56" s="20"/>
      <c r="M56" s="82"/>
    </row>
    <row r="57" spans="2:13" ht="14" x14ac:dyDescent="0.15">
      <c r="B57" s="75">
        <v>20</v>
      </c>
      <c r="C57" s="94" t="s">
        <v>7</v>
      </c>
      <c r="D57" s="70">
        <v>0.32500000000000001</v>
      </c>
      <c r="E57" s="70">
        <v>0.28699999999999998</v>
      </c>
      <c r="F57" s="70">
        <v>0.24399999999999999</v>
      </c>
      <c r="G57" s="71">
        <f t="shared" si="8"/>
        <v>0.28533333333333333</v>
      </c>
      <c r="H57" s="72">
        <v>10</v>
      </c>
      <c r="I57" s="73">
        <f t="shared" si="5"/>
        <v>23.706533333333333</v>
      </c>
      <c r="J57" s="74">
        <f t="shared" si="9"/>
        <v>237.06533333333334</v>
      </c>
      <c r="L57" s="20"/>
      <c r="M57" s="82"/>
    </row>
    <row r="58" spans="2:13" ht="14" x14ac:dyDescent="0.15">
      <c r="B58" s="75">
        <v>30</v>
      </c>
      <c r="C58" s="94" t="s">
        <v>7</v>
      </c>
      <c r="D58" s="70">
        <v>0.249</v>
      </c>
      <c r="E58" s="70">
        <v>0.307</v>
      </c>
      <c r="F58" s="70">
        <v>0.27600000000000002</v>
      </c>
      <c r="G58" s="71">
        <f t="shared" si="8"/>
        <v>0.27733333333333338</v>
      </c>
      <c r="H58" s="72">
        <v>10</v>
      </c>
      <c r="I58" s="73">
        <f t="shared" si="5"/>
        <v>22.685733333333339</v>
      </c>
      <c r="J58" s="74">
        <f t="shared" si="9"/>
        <v>226.85733333333337</v>
      </c>
      <c r="L58" s="20"/>
      <c r="M58" s="82"/>
    </row>
    <row r="59" spans="2:13" ht="14" x14ac:dyDescent="0.15">
      <c r="B59" s="75">
        <v>40</v>
      </c>
      <c r="C59" s="94" t="s">
        <v>7</v>
      </c>
      <c r="D59" s="70">
        <v>0.28199999999999997</v>
      </c>
      <c r="E59" s="70">
        <v>0.33900000000000002</v>
      </c>
      <c r="F59" s="70">
        <v>0.28000000000000003</v>
      </c>
      <c r="G59" s="71">
        <f t="shared" si="8"/>
        <v>0.30033333333333334</v>
      </c>
      <c r="H59" s="72">
        <v>10</v>
      </c>
      <c r="I59" s="73">
        <f t="shared" si="5"/>
        <v>25.620533333333334</v>
      </c>
      <c r="J59" s="74">
        <f t="shared" si="9"/>
        <v>256.20533333333333</v>
      </c>
      <c r="L59" s="20"/>
      <c r="M59" s="82"/>
    </row>
    <row r="60" spans="2:13" ht="14" x14ac:dyDescent="0.15">
      <c r="B60" s="75">
        <v>50</v>
      </c>
      <c r="C60" s="94" t="s">
        <v>7</v>
      </c>
      <c r="D60" s="70">
        <v>0.29099999999999998</v>
      </c>
      <c r="E60" s="70">
        <v>0.253</v>
      </c>
      <c r="F60" s="70">
        <v>0.27500000000000002</v>
      </c>
      <c r="G60" s="71">
        <f t="shared" si="8"/>
        <v>0.27300000000000002</v>
      </c>
      <c r="H60" s="72">
        <v>10</v>
      </c>
      <c r="I60" s="73">
        <f t="shared" si="5"/>
        <v>22.132800000000003</v>
      </c>
      <c r="J60" s="74">
        <f t="shared" si="9"/>
        <v>221.32800000000003</v>
      </c>
      <c r="L60" s="20"/>
    </row>
    <row r="61" spans="2:13" ht="14" x14ac:dyDescent="0.15">
      <c r="B61" s="75">
        <v>60</v>
      </c>
      <c r="C61" s="94" t="s">
        <v>7</v>
      </c>
      <c r="D61" s="70">
        <v>0.252</v>
      </c>
      <c r="E61" s="70">
        <v>0.29599999999999999</v>
      </c>
      <c r="F61" s="70">
        <v>0.26500000000000001</v>
      </c>
      <c r="G61" s="71">
        <f t="shared" si="8"/>
        <v>0.27100000000000002</v>
      </c>
      <c r="H61" s="72">
        <v>10</v>
      </c>
      <c r="I61" s="73">
        <f t="shared" si="5"/>
        <v>21.877600000000001</v>
      </c>
      <c r="J61" s="74">
        <f t="shared" si="9"/>
        <v>218.77600000000001</v>
      </c>
      <c r="L61" s="20"/>
    </row>
    <row r="62" spans="2:13" ht="14" x14ac:dyDescent="0.15">
      <c r="B62" s="27"/>
      <c r="C62" s="76"/>
      <c r="D62" s="77"/>
      <c r="E62" s="77"/>
      <c r="F62" s="77"/>
      <c r="G62" s="78"/>
      <c r="H62" s="79"/>
      <c r="I62" s="80"/>
      <c r="J62" s="81"/>
      <c r="L62" s="20"/>
    </row>
    <row r="63" spans="2:13" ht="14" x14ac:dyDescent="0.15">
      <c r="B63" s="69">
        <v>0</v>
      </c>
      <c r="C63" s="94" t="s">
        <v>6</v>
      </c>
      <c r="D63" s="83">
        <v>0.28499999999999998</v>
      </c>
      <c r="E63" s="83">
        <v>0.30099999999999999</v>
      </c>
      <c r="F63" s="83">
        <v>0.27600000000000002</v>
      </c>
      <c r="G63" s="71">
        <f t="shared" ref="G63:G69" si="10">AVERAGE(D63:F63)</f>
        <v>0.28733333333333333</v>
      </c>
      <c r="H63" s="72">
        <v>10</v>
      </c>
      <c r="I63" s="73">
        <f t="shared" si="5"/>
        <v>23.961733333333335</v>
      </c>
      <c r="J63" s="74">
        <f>I63*10</f>
        <v>239.61733333333336</v>
      </c>
      <c r="L63" s="20"/>
    </row>
    <row r="64" spans="2:13" ht="14" x14ac:dyDescent="0.15">
      <c r="B64" s="75">
        <v>10</v>
      </c>
      <c r="C64" s="94" t="s">
        <v>6</v>
      </c>
      <c r="D64" s="83">
        <v>0.36299999999999999</v>
      </c>
      <c r="E64" s="83">
        <v>0.32800000000000001</v>
      </c>
      <c r="F64" s="83">
        <v>0.26900000000000002</v>
      </c>
      <c r="G64" s="71">
        <f t="shared" si="10"/>
        <v>0.32</v>
      </c>
      <c r="H64" s="72">
        <v>10</v>
      </c>
      <c r="I64" s="73">
        <f t="shared" si="5"/>
        <v>28.130000000000003</v>
      </c>
      <c r="J64" s="74">
        <f t="shared" ref="J64:J69" si="11">I64*10</f>
        <v>281.3</v>
      </c>
      <c r="L64" s="20"/>
    </row>
    <row r="65" spans="2:24" ht="14" x14ac:dyDescent="0.15">
      <c r="B65" s="75">
        <v>20</v>
      </c>
      <c r="C65" s="94" t="s">
        <v>6</v>
      </c>
      <c r="D65" s="83">
        <v>0.33300000000000002</v>
      </c>
      <c r="E65" s="83">
        <v>0.372</v>
      </c>
      <c r="F65" s="83">
        <v>0.33700000000000002</v>
      </c>
      <c r="G65" s="71">
        <f t="shared" si="10"/>
        <v>0.34733333333333333</v>
      </c>
      <c r="H65" s="72">
        <v>10</v>
      </c>
      <c r="I65" s="73">
        <f t="shared" si="5"/>
        <v>31.617733333333334</v>
      </c>
      <c r="J65" s="74">
        <f t="shared" si="11"/>
        <v>316.17733333333331</v>
      </c>
      <c r="L65" s="20"/>
    </row>
    <row r="66" spans="2:24" ht="14" x14ac:dyDescent="0.15">
      <c r="B66" s="75">
        <v>30</v>
      </c>
      <c r="C66" s="94" t="s">
        <v>6</v>
      </c>
      <c r="D66" s="83">
        <v>0.33900000000000002</v>
      </c>
      <c r="E66" s="83">
        <v>0.30099999999999999</v>
      </c>
      <c r="F66" s="83">
        <v>0.28399999999999997</v>
      </c>
      <c r="G66" s="71">
        <f t="shared" si="10"/>
        <v>0.308</v>
      </c>
      <c r="H66" s="72">
        <v>10</v>
      </c>
      <c r="I66" s="73">
        <f t="shared" si="5"/>
        <v>26.598799999999997</v>
      </c>
      <c r="J66" s="74">
        <f t="shared" si="11"/>
        <v>265.98799999999994</v>
      </c>
      <c r="L66" s="20"/>
    </row>
    <row r="67" spans="2:24" ht="14" x14ac:dyDescent="0.15">
      <c r="B67" s="75">
        <v>40</v>
      </c>
      <c r="C67" s="94" t="s">
        <v>6</v>
      </c>
      <c r="D67" s="84">
        <v>0.28599999999999998</v>
      </c>
      <c r="E67" s="84">
        <v>0.29499999999999998</v>
      </c>
      <c r="F67" s="84">
        <v>0.19600000000000001</v>
      </c>
      <c r="G67" s="71">
        <f t="shared" si="10"/>
        <v>0.25899999999999995</v>
      </c>
      <c r="H67" s="72">
        <v>10</v>
      </c>
      <c r="I67" s="73">
        <f t="shared" si="5"/>
        <v>20.346399999999996</v>
      </c>
      <c r="J67" s="74">
        <f t="shared" si="11"/>
        <v>203.46399999999994</v>
      </c>
    </row>
    <row r="68" spans="2:24" ht="14" x14ac:dyDescent="0.15">
      <c r="B68" s="75">
        <v>50</v>
      </c>
      <c r="C68" s="94" t="s">
        <v>6</v>
      </c>
      <c r="D68" s="84">
        <v>0.30299999999999999</v>
      </c>
      <c r="E68" s="84">
        <v>0.26800000000000002</v>
      </c>
      <c r="F68" s="84">
        <v>0.308</v>
      </c>
      <c r="G68" s="71">
        <f t="shared" si="10"/>
        <v>0.29299999999999998</v>
      </c>
      <c r="H68" s="72">
        <v>10</v>
      </c>
      <c r="I68" s="73">
        <f t="shared" si="5"/>
        <v>24.684799999999996</v>
      </c>
      <c r="J68" s="74">
        <f t="shared" si="11"/>
        <v>246.84799999999996</v>
      </c>
    </row>
    <row r="69" spans="2:24" ht="14" thickBot="1" x14ac:dyDescent="0.2">
      <c r="B69" s="75">
        <v>60</v>
      </c>
      <c r="C69" s="95" t="s">
        <v>6</v>
      </c>
      <c r="D69" s="85">
        <v>0.26900000000000002</v>
      </c>
      <c r="E69" s="85">
        <v>0.27600000000000002</v>
      </c>
      <c r="F69" s="85">
        <v>0.26300000000000001</v>
      </c>
      <c r="G69" s="86">
        <f t="shared" si="10"/>
        <v>0.26933333333333337</v>
      </c>
      <c r="H69" s="87">
        <v>10</v>
      </c>
      <c r="I69" s="88">
        <f t="shared" si="5"/>
        <v>21.664933333333337</v>
      </c>
      <c r="J69" s="89">
        <f t="shared" si="11"/>
        <v>216.64933333333337</v>
      </c>
    </row>
    <row r="71" spans="2:24" ht="16" x14ac:dyDescent="0.2">
      <c r="B71" s="17" t="s">
        <v>10</v>
      </c>
      <c r="C71" s="18"/>
      <c r="D71" s="18"/>
      <c r="E71" s="19"/>
    </row>
    <row r="72" spans="2:24" x14ac:dyDescent="0.15">
      <c r="B72" s="20"/>
      <c r="C72" s="20"/>
      <c r="D72" s="21" t="s">
        <v>12</v>
      </c>
      <c r="E72" s="21" t="s">
        <v>13</v>
      </c>
      <c r="F72" s="20"/>
      <c r="G72" s="20"/>
      <c r="H72" s="20"/>
      <c r="I72" s="20"/>
      <c r="J72" s="20"/>
      <c r="K72" s="20"/>
      <c r="L72" s="20"/>
    </row>
    <row r="73" spans="2:24" ht="16" thickBot="1" x14ac:dyDescent="0.25">
      <c r="B73" s="21" t="s">
        <v>14</v>
      </c>
      <c r="C73" s="21" t="s">
        <v>14</v>
      </c>
      <c r="D73" s="21" t="s">
        <v>15</v>
      </c>
      <c r="E73" s="21" t="s">
        <v>16</v>
      </c>
      <c r="F73" s="20"/>
      <c r="G73" s="20"/>
      <c r="H73" s="20"/>
      <c r="I73" s="20"/>
      <c r="J73" s="20"/>
      <c r="K73" s="20"/>
      <c r="L73" s="20"/>
      <c r="N73" s="22" t="s">
        <v>17</v>
      </c>
    </row>
    <row r="74" spans="2:24" x14ac:dyDescent="0.15">
      <c r="B74" s="102">
        <v>8.5000000000000006E-2</v>
      </c>
      <c r="C74" s="102">
        <v>9.1999999999999998E-2</v>
      </c>
      <c r="D74" s="23">
        <f t="shared" ref="D74:D80" si="12">AVERAGE(B74:C74)</f>
        <v>8.8499999999999995E-2</v>
      </c>
      <c r="E74" s="23">
        <v>0</v>
      </c>
      <c r="F74" s="20"/>
      <c r="G74" s="20"/>
      <c r="H74" s="20"/>
      <c r="I74" s="20"/>
      <c r="J74" s="20"/>
      <c r="K74" s="20"/>
      <c r="L74" s="20"/>
      <c r="N74" s="24" t="s">
        <v>0</v>
      </c>
      <c r="O74" s="25" t="s">
        <v>0</v>
      </c>
      <c r="P74" s="96" t="s">
        <v>5</v>
      </c>
      <c r="Q74" s="97" t="s">
        <v>5</v>
      </c>
      <c r="R74" s="98" t="s">
        <v>5</v>
      </c>
      <c r="S74" s="99" t="s">
        <v>4</v>
      </c>
      <c r="T74" s="100" t="s">
        <v>4</v>
      </c>
      <c r="U74" s="101" t="s">
        <v>4</v>
      </c>
      <c r="V74" s="99" t="s">
        <v>3</v>
      </c>
      <c r="W74" s="100" t="s">
        <v>3</v>
      </c>
      <c r="X74" s="101" t="s">
        <v>3</v>
      </c>
    </row>
    <row r="75" spans="2:24" x14ac:dyDescent="0.15">
      <c r="B75" s="103">
        <v>0.16500000000000001</v>
      </c>
      <c r="C75" s="103">
        <v>0.16300000000000001</v>
      </c>
      <c r="D75" s="20">
        <f t="shared" si="12"/>
        <v>0.16400000000000001</v>
      </c>
      <c r="E75" s="20">
        <v>10</v>
      </c>
      <c r="F75" s="20"/>
      <c r="G75" s="20"/>
      <c r="H75" s="20"/>
      <c r="I75" s="20"/>
      <c r="J75" s="20"/>
      <c r="K75" s="20"/>
      <c r="L75" s="20"/>
      <c r="N75" s="30">
        <v>1</v>
      </c>
      <c r="O75" s="31">
        <v>2</v>
      </c>
      <c r="P75" s="30">
        <v>3</v>
      </c>
      <c r="Q75" s="1">
        <v>4</v>
      </c>
      <c r="R75" s="32">
        <v>5</v>
      </c>
      <c r="S75" s="30">
        <v>6</v>
      </c>
      <c r="T75" s="1">
        <v>7</v>
      </c>
      <c r="U75" s="32">
        <v>8</v>
      </c>
      <c r="V75" s="30">
        <v>9</v>
      </c>
      <c r="W75" s="1">
        <v>10</v>
      </c>
      <c r="X75" s="32">
        <v>11</v>
      </c>
    </row>
    <row r="76" spans="2:24" x14ac:dyDescent="0.15">
      <c r="B76" s="104">
        <v>0.245</v>
      </c>
      <c r="C76" s="105">
        <v>0.24</v>
      </c>
      <c r="D76" s="20">
        <f t="shared" si="12"/>
        <v>0.24249999999999999</v>
      </c>
      <c r="E76" s="20">
        <v>20</v>
      </c>
      <c r="F76" s="20"/>
      <c r="G76" s="20"/>
      <c r="H76" s="20"/>
      <c r="I76" s="20"/>
      <c r="J76" s="20"/>
      <c r="K76" s="20"/>
      <c r="L76" s="20"/>
      <c r="M76" s="35">
        <v>0</v>
      </c>
      <c r="N76" s="36">
        <v>8.5000000000000006E-2</v>
      </c>
      <c r="O76" s="37">
        <v>9.1999999999999998E-2</v>
      </c>
      <c r="P76" s="38">
        <v>0.24399999999999999</v>
      </c>
      <c r="Q76" s="3">
        <v>0.23400000000000001</v>
      </c>
      <c r="R76" s="39">
        <v>0.25</v>
      </c>
      <c r="S76" s="28">
        <v>0.28299999999999997</v>
      </c>
      <c r="T76" s="2">
        <v>0.26100000000000001</v>
      </c>
      <c r="U76" s="29">
        <v>0.26800000000000002</v>
      </c>
      <c r="V76" s="40">
        <v>0.26600000000000001</v>
      </c>
      <c r="W76" s="3">
        <v>0.27800000000000002</v>
      </c>
      <c r="X76" s="41">
        <v>0.23100000000000001</v>
      </c>
    </row>
    <row r="77" spans="2:24" x14ac:dyDescent="0.15">
      <c r="B77" s="106">
        <v>0.32200000000000001</v>
      </c>
      <c r="C77" s="106">
        <v>0.32</v>
      </c>
      <c r="D77" s="20">
        <f t="shared" si="12"/>
        <v>0.32100000000000001</v>
      </c>
      <c r="E77" s="20">
        <v>30</v>
      </c>
      <c r="F77" s="20"/>
      <c r="G77" s="20"/>
      <c r="H77" s="20"/>
      <c r="I77" s="20"/>
      <c r="J77" s="20"/>
      <c r="K77" s="20"/>
      <c r="L77" s="20"/>
      <c r="M77" s="43">
        <v>10</v>
      </c>
      <c r="N77" s="28">
        <v>0.16500000000000001</v>
      </c>
      <c r="O77" s="44">
        <v>0.16300000000000001</v>
      </c>
      <c r="P77" s="40">
        <v>0.372</v>
      </c>
      <c r="Q77" s="8">
        <v>0.249</v>
      </c>
      <c r="R77" s="39">
        <v>0.23400000000000001</v>
      </c>
      <c r="S77" s="38">
        <v>0.28699999999999998</v>
      </c>
      <c r="T77" s="8">
        <v>0.28199999999999997</v>
      </c>
      <c r="U77" s="34">
        <v>0.26100000000000001</v>
      </c>
      <c r="V77" s="38">
        <v>0.309</v>
      </c>
      <c r="W77" s="3">
        <v>0.25</v>
      </c>
      <c r="X77" s="39">
        <v>0.253</v>
      </c>
    </row>
    <row r="78" spans="2:24" x14ac:dyDescent="0.15">
      <c r="B78" s="107">
        <v>0.39600000000000002</v>
      </c>
      <c r="C78" s="107">
        <v>0.39</v>
      </c>
      <c r="D78" s="20">
        <f t="shared" si="12"/>
        <v>0.39300000000000002</v>
      </c>
      <c r="E78" s="20">
        <v>40</v>
      </c>
      <c r="F78" s="20"/>
      <c r="G78" s="20"/>
      <c r="H78" s="20"/>
      <c r="I78" s="20"/>
      <c r="J78" s="20"/>
      <c r="K78" s="20"/>
      <c r="L78" s="20"/>
      <c r="M78" s="43">
        <v>20</v>
      </c>
      <c r="N78" s="33">
        <v>0.245</v>
      </c>
      <c r="O78" s="46">
        <v>0.24</v>
      </c>
      <c r="P78" s="40">
        <v>0.29399999999999998</v>
      </c>
      <c r="Q78" s="3">
        <v>0.28899999999999998</v>
      </c>
      <c r="R78" s="39">
        <v>0.311</v>
      </c>
      <c r="S78" s="38">
        <v>0.249</v>
      </c>
      <c r="T78" s="5">
        <v>0.251</v>
      </c>
      <c r="U78" s="39">
        <v>0.24199999999999999</v>
      </c>
      <c r="V78" s="38">
        <v>0.254</v>
      </c>
      <c r="W78" s="8">
        <v>0.23400000000000001</v>
      </c>
      <c r="X78" s="39">
        <v>0.23799999999999999</v>
      </c>
    </row>
    <row r="79" spans="2:24" x14ac:dyDescent="0.15">
      <c r="B79" s="108">
        <v>0.47199999999999998</v>
      </c>
      <c r="C79" s="109">
        <v>0.46200000000000002</v>
      </c>
      <c r="D79" s="20">
        <f t="shared" si="12"/>
        <v>0.46699999999999997</v>
      </c>
      <c r="E79" s="20">
        <v>50</v>
      </c>
      <c r="F79" s="20"/>
      <c r="G79" s="20"/>
      <c r="H79" s="20"/>
      <c r="I79" s="20"/>
      <c r="J79" s="20"/>
      <c r="K79" s="20"/>
      <c r="L79" s="20"/>
      <c r="M79" s="43">
        <v>30</v>
      </c>
      <c r="N79" s="42">
        <v>0.32200000000000001</v>
      </c>
      <c r="O79" s="48">
        <v>0.32</v>
      </c>
      <c r="P79" s="40">
        <v>0.30399999999999999</v>
      </c>
      <c r="Q79" s="3">
        <v>0.25700000000000001</v>
      </c>
      <c r="R79" s="39">
        <v>0.27600000000000002</v>
      </c>
      <c r="S79" s="38">
        <v>0.23499999999999999</v>
      </c>
      <c r="T79" s="8">
        <v>0.248</v>
      </c>
      <c r="U79" s="39">
        <v>0.26</v>
      </c>
      <c r="V79" s="38">
        <v>0.22700000000000001</v>
      </c>
      <c r="W79" s="3">
        <v>0.26400000000000001</v>
      </c>
      <c r="X79" s="39">
        <v>0.28999999999999998</v>
      </c>
    </row>
    <row r="80" spans="2:24" x14ac:dyDescent="0.15">
      <c r="B80" s="110">
        <v>0.54700000000000004</v>
      </c>
      <c r="C80" s="109">
        <v>0.54200000000000004</v>
      </c>
      <c r="D80" s="20">
        <f t="shared" si="12"/>
        <v>0.54449999999999998</v>
      </c>
      <c r="E80" s="20">
        <v>60</v>
      </c>
      <c r="F80" s="20"/>
      <c r="G80" s="20"/>
      <c r="H80" s="20"/>
      <c r="I80" s="20"/>
      <c r="J80" s="20"/>
      <c r="K80" s="20"/>
      <c r="L80" s="20"/>
      <c r="M80" s="43">
        <v>40</v>
      </c>
      <c r="N80" s="45">
        <v>0.39600000000000002</v>
      </c>
      <c r="O80" s="50">
        <v>0.39</v>
      </c>
      <c r="P80" s="40">
        <v>0.31900000000000001</v>
      </c>
      <c r="Q80" s="3">
        <v>0.27500000000000002</v>
      </c>
      <c r="R80" s="39">
        <v>0.28199999999999997</v>
      </c>
      <c r="S80" s="33">
        <v>0.26200000000000001</v>
      </c>
      <c r="T80" s="3">
        <v>0.27300000000000002</v>
      </c>
      <c r="U80" s="51">
        <v>0.28000000000000003</v>
      </c>
      <c r="V80" s="40">
        <v>0.307</v>
      </c>
      <c r="W80" s="3">
        <v>0.317</v>
      </c>
      <c r="X80" s="39">
        <v>0.27600000000000002</v>
      </c>
    </row>
    <row r="81" spans="2:24" ht="16" x14ac:dyDescent="0.2">
      <c r="B81" s="21" t="s">
        <v>18</v>
      </c>
      <c r="C81" s="52">
        <v>131.78</v>
      </c>
      <c r="D81" s="20"/>
      <c r="E81" s="20"/>
      <c r="F81" s="20"/>
      <c r="G81" s="20"/>
      <c r="H81" s="20"/>
      <c r="I81" s="20"/>
      <c r="J81" s="20"/>
      <c r="K81" s="20"/>
      <c r="L81" s="20"/>
      <c r="M81" s="43">
        <v>50</v>
      </c>
      <c r="N81" s="47">
        <v>0.47199999999999998</v>
      </c>
      <c r="O81" s="53">
        <v>0.46200000000000002</v>
      </c>
      <c r="P81" s="40">
        <v>0.28499999999999998</v>
      </c>
      <c r="Q81" s="2">
        <v>0.34300000000000003</v>
      </c>
      <c r="R81" s="39">
        <v>0.27600000000000002</v>
      </c>
      <c r="S81" s="40">
        <v>0.26300000000000001</v>
      </c>
      <c r="T81" s="3">
        <v>0.23400000000000001</v>
      </c>
      <c r="U81" s="39">
        <v>0.26600000000000001</v>
      </c>
      <c r="V81" s="40">
        <v>0.315</v>
      </c>
      <c r="W81" s="3">
        <v>0.23599999999999999</v>
      </c>
      <c r="X81" s="51">
        <v>0.29399999999999998</v>
      </c>
    </row>
    <row r="82" spans="2:24" ht="17" thickBot="1" x14ac:dyDescent="0.25">
      <c r="B82" s="21" t="s">
        <v>19</v>
      </c>
      <c r="C82" s="52">
        <v>-11.802</v>
      </c>
      <c r="D82" s="20"/>
      <c r="E82" s="20"/>
      <c r="F82" s="20"/>
      <c r="G82" s="20"/>
      <c r="H82" s="20"/>
      <c r="I82" s="20"/>
      <c r="J82" s="20"/>
      <c r="K82" s="20"/>
      <c r="L82" s="20"/>
      <c r="M82" s="43">
        <v>60</v>
      </c>
      <c r="N82" s="49">
        <v>0.54700000000000004</v>
      </c>
      <c r="O82" s="54">
        <v>0.54200000000000004</v>
      </c>
      <c r="P82" s="55">
        <v>0.26900000000000002</v>
      </c>
      <c r="Q82" s="56">
        <v>0.255</v>
      </c>
      <c r="R82" s="57">
        <v>0.25800000000000001</v>
      </c>
      <c r="S82" s="55">
        <v>0.26400000000000001</v>
      </c>
      <c r="T82" s="58">
        <v>0.253</v>
      </c>
      <c r="U82" s="59">
        <v>0.26900000000000002</v>
      </c>
      <c r="V82" s="60">
        <v>0.26100000000000001</v>
      </c>
      <c r="W82" s="58">
        <v>0.25600000000000001</v>
      </c>
      <c r="X82" s="59">
        <v>0.26700000000000002</v>
      </c>
    </row>
    <row r="83" spans="2:24" x14ac:dyDescent="0.15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O83" s="61"/>
      <c r="P83" s="61"/>
      <c r="Q83" s="61"/>
      <c r="R83" s="61"/>
      <c r="S83" s="61"/>
      <c r="T83" s="61"/>
      <c r="U83" s="61"/>
      <c r="V83" s="61"/>
      <c r="W83" s="61"/>
      <c r="X83" s="61"/>
    </row>
    <row r="84" spans="2:24" x14ac:dyDescent="0.15">
      <c r="B84" s="20"/>
      <c r="C84" s="20"/>
      <c r="D84" s="20"/>
      <c r="E84" s="20"/>
      <c r="F84" s="20"/>
      <c r="G84" s="20"/>
      <c r="H84" s="20"/>
      <c r="I84" s="20"/>
      <c r="J84" s="62"/>
      <c r="K84" s="20"/>
      <c r="L84" s="20"/>
    </row>
    <row r="86" spans="2:24" ht="14" thickBot="1" x14ac:dyDescent="0.2"/>
    <row r="87" spans="2:24" ht="56" x14ac:dyDescent="0.15">
      <c r="C87" s="63" t="s">
        <v>20</v>
      </c>
      <c r="D87" s="64" t="s">
        <v>21</v>
      </c>
      <c r="E87" s="64" t="s">
        <v>21</v>
      </c>
      <c r="F87" s="64" t="s">
        <v>21</v>
      </c>
      <c r="G87" s="64" t="s">
        <v>22</v>
      </c>
      <c r="H87" s="64" t="s">
        <v>23</v>
      </c>
      <c r="I87" s="64" t="s">
        <v>24</v>
      </c>
      <c r="J87" s="65" t="s">
        <v>25</v>
      </c>
      <c r="K87" s="20"/>
      <c r="L87" s="20"/>
      <c r="M87" s="20"/>
    </row>
    <row r="88" spans="2:24" x14ac:dyDescent="0.15">
      <c r="C88" s="66"/>
      <c r="D88" s="67"/>
      <c r="E88" s="67"/>
      <c r="F88" s="67"/>
      <c r="G88" s="67"/>
      <c r="H88" s="67"/>
      <c r="I88" s="67"/>
      <c r="J88" s="68"/>
      <c r="L88" s="20"/>
      <c r="M88" s="20"/>
    </row>
    <row r="89" spans="2:24" ht="14" x14ac:dyDescent="0.15">
      <c r="B89" s="69">
        <v>0</v>
      </c>
      <c r="C89" s="94" t="s">
        <v>5</v>
      </c>
      <c r="D89" s="70">
        <v>0.24399999999999999</v>
      </c>
      <c r="E89" s="70">
        <v>0.23400000000000001</v>
      </c>
      <c r="F89" s="70">
        <v>0.25</v>
      </c>
      <c r="G89" s="71">
        <f>AVERAGE(D89:F89)</f>
        <v>0.24266666666666667</v>
      </c>
      <c r="H89" s="72">
        <v>10</v>
      </c>
      <c r="I89" s="73">
        <f>131.78*G89-11.802</f>
        <v>20.176613333333336</v>
      </c>
      <c r="J89" s="74">
        <f>I89*10</f>
        <v>201.76613333333336</v>
      </c>
      <c r="L89" s="20"/>
      <c r="M89" s="20"/>
    </row>
    <row r="90" spans="2:24" ht="14" x14ac:dyDescent="0.15">
      <c r="B90" s="75">
        <v>10</v>
      </c>
      <c r="C90" s="94" t="s">
        <v>5</v>
      </c>
      <c r="D90" s="70">
        <v>0.372</v>
      </c>
      <c r="E90" s="70">
        <v>0.249</v>
      </c>
      <c r="F90" s="70">
        <v>0.23400000000000001</v>
      </c>
      <c r="G90" s="71">
        <f>AVERAGE(D90:F90)</f>
        <v>0.28499999999999998</v>
      </c>
      <c r="H90" s="72">
        <v>10</v>
      </c>
      <c r="I90" s="73">
        <f t="shared" ref="I90:I111" si="13">131.78*G90-11.802</f>
        <v>25.755299999999998</v>
      </c>
      <c r="J90" s="74">
        <f t="shared" ref="J90:J95" si="14">I90*10</f>
        <v>257.553</v>
      </c>
      <c r="L90" s="20"/>
      <c r="M90" s="20"/>
    </row>
    <row r="91" spans="2:24" ht="14" x14ac:dyDescent="0.15">
      <c r="B91" s="75">
        <v>20</v>
      </c>
      <c r="C91" s="94" t="s">
        <v>5</v>
      </c>
      <c r="D91" s="70">
        <v>0.29399999999999998</v>
      </c>
      <c r="E91" s="70">
        <v>0.28899999999999998</v>
      </c>
      <c r="F91" s="70">
        <v>0.311</v>
      </c>
      <c r="G91" s="71">
        <f t="shared" ref="G91:G95" si="15">AVERAGE(D91:F91)</f>
        <v>0.29799999999999999</v>
      </c>
      <c r="H91" s="72">
        <v>10</v>
      </c>
      <c r="I91" s="73">
        <f t="shared" si="13"/>
        <v>27.468440000000001</v>
      </c>
      <c r="J91" s="74">
        <f t="shared" si="14"/>
        <v>274.68439999999998</v>
      </c>
      <c r="L91" s="20"/>
      <c r="M91" s="20"/>
    </row>
    <row r="92" spans="2:24" ht="14" x14ac:dyDescent="0.15">
      <c r="B92" s="75">
        <v>30</v>
      </c>
      <c r="C92" s="94" t="s">
        <v>5</v>
      </c>
      <c r="D92" s="70">
        <v>0.30399999999999999</v>
      </c>
      <c r="E92" s="70">
        <v>0.25700000000000001</v>
      </c>
      <c r="F92" s="70">
        <v>0.27600000000000002</v>
      </c>
      <c r="G92" s="71">
        <f t="shared" si="15"/>
        <v>0.27899999999999997</v>
      </c>
      <c r="H92" s="72">
        <v>10</v>
      </c>
      <c r="I92" s="73">
        <f t="shared" si="13"/>
        <v>24.964619999999996</v>
      </c>
      <c r="J92" s="74">
        <f t="shared" si="14"/>
        <v>249.64619999999996</v>
      </c>
      <c r="L92" s="20"/>
      <c r="M92" s="20"/>
    </row>
    <row r="93" spans="2:24" ht="14" x14ac:dyDescent="0.15">
      <c r="B93" s="75">
        <v>40</v>
      </c>
      <c r="C93" s="94" t="s">
        <v>5</v>
      </c>
      <c r="D93" s="70">
        <v>0.31900000000000001</v>
      </c>
      <c r="E93" s="70">
        <v>0.27500000000000002</v>
      </c>
      <c r="F93" s="70">
        <v>0.28199999999999997</v>
      </c>
      <c r="G93" s="71">
        <f t="shared" si="15"/>
        <v>0.29200000000000004</v>
      </c>
      <c r="H93" s="72">
        <v>10</v>
      </c>
      <c r="I93" s="73">
        <f t="shared" si="13"/>
        <v>26.677760000000006</v>
      </c>
      <c r="J93" s="74">
        <f t="shared" si="14"/>
        <v>266.77760000000006</v>
      </c>
      <c r="L93" s="20"/>
      <c r="M93" s="20"/>
    </row>
    <row r="94" spans="2:24" ht="14" x14ac:dyDescent="0.15">
      <c r="B94" s="75">
        <v>50</v>
      </c>
      <c r="C94" s="94" t="s">
        <v>5</v>
      </c>
      <c r="D94" s="70">
        <v>0.28499999999999998</v>
      </c>
      <c r="E94" s="70">
        <v>0.34300000000000003</v>
      </c>
      <c r="F94" s="70">
        <v>0.27600000000000002</v>
      </c>
      <c r="G94" s="71">
        <f t="shared" si="15"/>
        <v>0.30133333333333334</v>
      </c>
      <c r="H94" s="72">
        <v>10</v>
      </c>
      <c r="I94" s="73">
        <f t="shared" si="13"/>
        <v>27.90770666666667</v>
      </c>
      <c r="J94" s="74">
        <f t="shared" si="14"/>
        <v>279.07706666666672</v>
      </c>
      <c r="L94" s="20"/>
      <c r="M94" s="20"/>
    </row>
    <row r="95" spans="2:24" ht="14" x14ac:dyDescent="0.15">
      <c r="B95" s="75">
        <v>60</v>
      </c>
      <c r="C95" s="94" t="s">
        <v>5</v>
      </c>
      <c r="D95" s="70">
        <v>0.26900000000000002</v>
      </c>
      <c r="E95" s="70">
        <v>0.255</v>
      </c>
      <c r="F95" s="70">
        <v>0.25800000000000001</v>
      </c>
      <c r="G95" s="71">
        <f t="shared" si="15"/>
        <v>0.26066666666666666</v>
      </c>
      <c r="H95" s="72">
        <v>10</v>
      </c>
      <c r="I95" s="73">
        <f t="shared" si="13"/>
        <v>22.548653333333334</v>
      </c>
      <c r="J95" s="74">
        <f t="shared" si="14"/>
        <v>225.48653333333334</v>
      </c>
      <c r="L95" s="20"/>
      <c r="M95" s="20"/>
    </row>
    <row r="96" spans="2:24" ht="14" x14ac:dyDescent="0.15">
      <c r="B96" s="75"/>
      <c r="C96" s="76"/>
      <c r="D96" s="77"/>
      <c r="E96" s="77"/>
      <c r="F96" s="77"/>
      <c r="G96" s="78"/>
      <c r="H96" s="79"/>
      <c r="I96" s="80"/>
      <c r="J96" s="81"/>
      <c r="L96" s="20"/>
      <c r="M96" s="20"/>
    </row>
    <row r="97" spans="2:13" ht="14" x14ac:dyDescent="0.15">
      <c r="B97" s="69">
        <v>0</v>
      </c>
      <c r="C97" s="94" t="s">
        <v>4</v>
      </c>
      <c r="D97" s="70">
        <v>0.28299999999999997</v>
      </c>
      <c r="E97" s="70">
        <v>0.26100000000000001</v>
      </c>
      <c r="F97" s="70">
        <v>0.26800000000000002</v>
      </c>
      <c r="G97" s="71">
        <f t="shared" ref="G97:G103" si="16">AVERAGE(D97:F97)</f>
        <v>0.27066666666666667</v>
      </c>
      <c r="H97" s="72">
        <v>10</v>
      </c>
      <c r="I97" s="73">
        <f t="shared" si="13"/>
        <v>23.866453333333332</v>
      </c>
      <c r="J97" s="74">
        <f t="shared" ref="J97:J103" si="17">I97*10</f>
        <v>238.66453333333334</v>
      </c>
      <c r="L97" s="20"/>
      <c r="M97" s="82"/>
    </row>
    <row r="98" spans="2:13" ht="14" x14ac:dyDescent="0.15">
      <c r="B98" s="75">
        <v>10</v>
      </c>
      <c r="C98" s="94" t="s">
        <v>4</v>
      </c>
      <c r="D98" s="70">
        <v>0.28699999999999998</v>
      </c>
      <c r="E98" s="70">
        <v>0.28199999999999997</v>
      </c>
      <c r="F98" s="70">
        <v>0.26100000000000001</v>
      </c>
      <c r="G98" s="71">
        <f t="shared" si="16"/>
        <v>0.27666666666666667</v>
      </c>
      <c r="H98" s="72">
        <v>10</v>
      </c>
      <c r="I98" s="73">
        <f t="shared" si="13"/>
        <v>24.657133333333334</v>
      </c>
      <c r="J98" s="74">
        <f t="shared" si="17"/>
        <v>246.57133333333334</v>
      </c>
      <c r="L98" s="20"/>
      <c r="M98" s="82"/>
    </row>
    <row r="99" spans="2:13" ht="14" x14ac:dyDescent="0.15">
      <c r="B99" s="75">
        <v>20</v>
      </c>
      <c r="C99" s="94" t="s">
        <v>4</v>
      </c>
      <c r="D99" s="70">
        <v>0.249</v>
      </c>
      <c r="E99" s="70">
        <v>0.251</v>
      </c>
      <c r="F99" s="70">
        <v>0.24199999999999999</v>
      </c>
      <c r="G99" s="71">
        <f t="shared" si="16"/>
        <v>0.24733333333333332</v>
      </c>
      <c r="H99" s="72">
        <v>10</v>
      </c>
      <c r="I99" s="73">
        <f t="shared" si="13"/>
        <v>20.791586666666667</v>
      </c>
      <c r="J99" s="74">
        <f t="shared" si="17"/>
        <v>207.91586666666666</v>
      </c>
      <c r="L99" s="20"/>
      <c r="M99" s="82"/>
    </row>
    <row r="100" spans="2:13" ht="14" x14ac:dyDescent="0.15">
      <c r="B100" s="75">
        <v>30</v>
      </c>
      <c r="C100" s="94" t="s">
        <v>4</v>
      </c>
      <c r="D100" s="70">
        <v>0.23499999999999999</v>
      </c>
      <c r="E100" s="70">
        <v>0.248</v>
      </c>
      <c r="F100" s="70">
        <v>0.26</v>
      </c>
      <c r="G100" s="71">
        <f t="shared" si="16"/>
        <v>0.24766666666666667</v>
      </c>
      <c r="H100" s="72">
        <v>10</v>
      </c>
      <c r="I100" s="73">
        <f t="shared" si="13"/>
        <v>20.835513333333338</v>
      </c>
      <c r="J100" s="74">
        <f t="shared" si="17"/>
        <v>208.35513333333338</v>
      </c>
      <c r="L100" s="20"/>
      <c r="M100" s="82"/>
    </row>
    <row r="101" spans="2:13" ht="14" x14ac:dyDescent="0.15">
      <c r="B101" s="75">
        <v>40</v>
      </c>
      <c r="C101" s="94" t="s">
        <v>4</v>
      </c>
      <c r="D101" s="70">
        <v>0.26200000000000001</v>
      </c>
      <c r="E101" s="70">
        <v>0.27300000000000002</v>
      </c>
      <c r="F101" s="70">
        <v>0.28000000000000003</v>
      </c>
      <c r="G101" s="71">
        <f t="shared" si="16"/>
        <v>0.27166666666666667</v>
      </c>
      <c r="H101" s="72">
        <v>10</v>
      </c>
      <c r="I101" s="73">
        <f t="shared" si="13"/>
        <v>23.998233333333332</v>
      </c>
      <c r="J101" s="74">
        <f t="shared" si="17"/>
        <v>239.98233333333332</v>
      </c>
      <c r="L101" s="20"/>
      <c r="M101" s="82"/>
    </row>
    <row r="102" spans="2:13" ht="14" x14ac:dyDescent="0.15">
      <c r="B102" s="75">
        <v>50</v>
      </c>
      <c r="C102" s="94" t="s">
        <v>4</v>
      </c>
      <c r="D102" s="70">
        <v>0.26300000000000001</v>
      </c>
      <c r="E102" s="70">
        <v>0.23400000000000001</v>
      </c>
      <c r="F102" s="70">
        <v>0.26600000000000001</v>
      </c>
      <c r="G102" s="71">
        <f t="shared" si="16"/>
        <v>0.25433333333333336</v>
      </c>
      <c r="H102" s="72">
        <v>10</v>
      </c>
      <c r="I102" s="73">
        <f t="shared" si="13"/>
        <v>21.714046666666668</v>
      </c>
      <c r="J102" s="74">
        <f t="shared" si="17"/>
        <v>217.14046666666667</v>
      </c>
      <c r="L102" s="20"/>
    </row>
    <row r="103" spans="2:13" ht="14" x14ac:dyDescent="0.15">
      <c r="B103" s="75">
        <v>60</v>
      </c>
      <c r="C103" s="94" t="s">
        <v>4</v>
      </c>
      <c r="D103" s="70">
        <v>0.26400000000000001</v>
      </c>
      <c r="E103" s="70">
        <v>0.253</v>
      </c>
      <c r="F103" s="70">
        <v>0.26900000000000002</v>
      </c>
      <c r="G103" s="71">
        <f t="shared" si="16"/>
        <v>0.26200000000000001</v>
      </c>
      <c r="H103" s="72">
        <v>10</v>
      </c>
      <c r="I103" s="73">
        <f t="shared" si="13"/>
        <v>22.724360000000004</v>
      </c>
      <c r="J103" s="74">
        <f t="shared" si="17"/>
        <v>227.24360000000004</v>
      </c>
      <c r="L103" s="20"/>
    </row>
    <row r="104" spans="2:13" ht="14" x14ac:dyDescent="0.15">
      <c r="B104" s="27"/>
      <c r="C104" s="76"/>
      <c r="D104" s="77"/>
      <c r="E104" s="77"/>
      <c r="F104" s="77"/>
      <c r="G104" s="78"/>
      <c r="H104" s="79"/>
      <c r="I104" s="80"/>
      <c r="J104" s="81"/>
      <c r="L104" s="20"/>
    </row>
    <row r="105" spans="2:13" ht="14" x14ac:dyDescent="0.15">
      <c r="B105" s="69">
        <v>0</v>
      </c>
      <c r="C105" s="94" t="s">
        <v>3</v>
      </c>
      <c r="D105" s="83">
        <v>0.26600000000000001</v>
      </c>
      <c r="E105" s="83">
        <v>0.27800000000000002</v>
      </c>
      <c r="F105" s="83">
        <v>0.23100000000000001</v>
      </c>
      <c r="G105" s="71">
        <f t="shared" ref="G105:G111" si="18">AVERAGE(D105:F105)</f>
        <v>0.25833333333333336</v>
      </c>
      <c r="H105" s="72">
        <v>10</v>
      </c>
      <c r="I105" s="73">
        <f t="shared" si="13"/>
        <v>22.241166666666672</v>
      </c>
      <c r="J105" s="74">
        <f>I105*10</f>
        <v>222.41166666666672</v>
      </c>
      <c r="L105" s="20"/>
    </row>
    <row r="106" spans="2:13" ht="14" x14ac:dyDescent="0.15">
      <c r="B106" s="75">
        <v>10</v>
      </c>
      <c r="C106" s="94" t="s">
        <v>26</v>
      </c>
      <c r="D106" s="83">
        <v>0.309</v>
      </c>
      <c r="E106" s="83">
        <v>0.25</v>
      </c>
      <c r="F106" s="83">
        <v>0.253</v>
      </c>
      <c r="G106" s="71">
        <f t="shared" si="18"/>
        <v>0.27066666666666667</v>
      </c>
      <c r="H106" s="72">
        <v>10</v>
      </c>
      <c r="I106" s="73">
        <f t="shared" si="13"/>
        <v>23.866453333333332</v>
      </c>
      <c r="J106" s="74">
        <f t="shared" ref="J106:J111" si="19">I106*10</f>
        <v>238.66453333333334</v>
      </c>
      <c r="L106" s="20"/>
    </row>
    <row r="107" spans="2:13" ht="14" x14ac:dyDescent="0.15">
      <c r="B107" s="75">
        <v>20</v>
      </c>
      <c r="C107" s="94" t="s">
        <v>27</v>
      </c>
      <c r="D107" s="83">
        <v>0.254</v>
      </c>
      <c r="E107" s="83">
        <v>0.23400000000000001</v>
      </c>
      <c r="F107" s="83">
        <v>0.23799999999999999</v>
      </c>
      <c r="G107" s="71">
        <f t="shared" si="18"/>
        <v>0.24199999999999999</v>
      </c>
      <c r="H107" s="72">
        <v>10</v>
      </c>
      <c r="I107" s="73">
        <f t="shared" si="13"/>
        <v>20.088760000000001</v>
      </c>
      <c r="J107" s="74">
        <f t="shared" si="19"/>
        <v>200.88760000000002</v>
      </c>
      <c r="L107" s="20"/>
    </row>
    <row r="108" spans="2:13" ht="14" x14ac:dyDescent="0.15">
      <c r="B108" s="75">
        <v>30</v>
      </c>
      <c r="C108" s="94" t="s">
        <v>28</v>
      </c>
      <c r="D108" s="83">
        <v>0.22700000000000001</v>
      </c>
      <c r="E108" s="83">
        <v>0.26400000000000001</v>
      </c>
      <c r="F108" s="83">
        <v>0.28999999999999998</v>
      </c>
      <c r="G108" s="71">
        <f t="shared" si="18"/>
        <v>0.26033333333333331</v>
      </c>
      <c r="H108" s="72">
        <v>10</v>
      </c>
      <c r="I108" s="73">
        <f t="shared" si="13"/>
        <v>22.504726666666663</v>
      </c>
      <c r="J108" s="74">
        <f t="shared" si="19"/>
        <v>225.04726666666664</v>
      </c>
      <c r="L108" s="20"/>
    </row>
    <row r="109" spans="2:13" ht="14" x14ac:dyDescent="0.15">
      <c r="B109" s="75">
        <v>40</v>
      </c>
      <c r="C109" s="94" t="s">
        <v>29</v>
      </c>
      <c r="D109" s="84">
        <v>0.307</v>
      </c>
      <c r="E109" s="84">
        <v>0.317</v>
      </c>
      <c r="F109" s="84">
        <v>0.27600000000000002</v>
      </c>
      <c r="G109" s="71">
        <f t="shared" si="18"/>
        <v>0.3</v>
      </c>
      <c r="H109" s="72">
        <v>10</v>
      </c>
      <c r="I109" s="73">
        <f t="shared" si="13"/>
        <v>27.731999999999999</v>
      </c>
      <c r="J109" s="74">
        <f t="shared" si="19"/>
        <v>277.32</v>
      </c>
    </row>
    <row r="110" spans="2:13" ht="14" x14ac:dyDescent="0.15">
      <c r="B110" s="75">
        <v>50</v>
      </c>
      <c r="C110" s="94" t="s">
        <v>30</v>
      </c>
      <c r="D110" s="84">
        <v>0.315</v>
      </c>
      <c r="E110" s="84">
        <v>0.23599999999999999</v>
      </c>
      <c r="F110" s="84">
        <v>0.29399999999999998</v>
      </c>
      <c r="G110" s="71">
        <f t="shared" si="18"/>
        <v>0.28166666666666668</v>
      </c>
      <c r="H110" s="72">
        <v>10</v>
      </c>
      <c r="I110" s="73">
        <f t="shared" si="13"/>
        <v>25.316033333333337</v>
      </c>
      <c r="J110" s="74">
        <f t="shared" si="19"/>
        <v>253.16033333333337</v>
      </c>
    </row>
    <row r="111" spans="2:13" ht="14" thickBot="1" x14ac:dyDescent="0.2">
      <c r="B111" s="75">
        <v>60</v>
      </c>
      <c r="C111" s="95" t="s">
        <v>3</v>
      </c>
      <c r="D111" s="85">
        <v>0.26100000000000001</v>
      </c>
      <c r="E111" s="85">
        <v>0.25600000000000001</v>
      </c>
      <c r="F111" s="85">
        <v>0.26700000000000002</v>
      </c>
      <c r="G111" s="86">
        <f t="shared" si="18"/>
        <v>0.26133333333333336</v>
      </c>
      <c r="H111" s="87">
        <v>10</v>
      </c>
      <c r="I111" s="88">
        <f t="shared" si="13"/>
        <v>22.636506666666669</v>
      </c>
      <c r="J111" s="89">
        <f t="shared" si="19"/>
        <v>226.36506666666668</v>
      </c>
    </row>
  </sheetData>
  <phoneticPr fontId="1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5DC7D-8260-0748-8476-57713C2DE712}">
  <dimension ref="B2:X111"/>
  <sheetViews>
    <sheetView topLeftCell="A86" workbookViewId="0">
      <selection activeCell="K112" sqref="K112"/>
    </sheetView>
  </sheetViews>
  <sheetFormatPr baseColWidth="10" defaultColWidth="11.5" defaultRowHeight="13" x14ac:dyDescent="0.15"/>
  <sheetData>
    <row r="2" spans="2:18" ht="16" x14ac:dyDescent="0.2">
      <c r="B2" s="17" t="s">
        <v>11</v>
      </c>
      <c r="C2" s="18"/>
      <c r="D2" s="18"/>
      <c r="E2" s="19"/>
    </row>
    <row r="3" spans="2:18" x14ac:dyDescent="0.15">
      <c r="B3" s="20"/>
      <c r="C3" s="20"/>
      <c r="D3" s="21" t="s">
        <v>12</v>
      </c>
      <c r="E3" s="21" t="s">
        <v>13</v>
      </c>
      <c r="F3" s="20"/>
      <c r="G3" s="20"/>
      <c r="H3" s="20"/>
      <c r="I3" s="20"/>
      <c r="J3" s="20"/>
      <c r="K3" s="20"/>
      <c r="L3" s="20"/>
    </row>
    <row r="4" spans="2:18" ht="16" thickBot="1" x14ac:dyDescent="0.25">
      <c r="B4" s="21" t="s">
        <v>14</v>
      </c>
      <c r="C4" s="21" t="s">
        <v>14</v>
      </c>
      <c r="D4" s="21" t="s">
        <v>15</v>
      </c>
      <c r="E4" s="21" t="s">
        <v>16</v>
      </c>
      <c r="F4" s="20"/>
      <c r="G4" s="20"/>
      <c r="H4" s="20"/>
      <c r="I4" s="20"/>
      <c r="J4" s="20"/>
      <c r="K4" s="20"/>
      <c r="L4" s="20"/>
      <c r="N4" s="22" t="s">
        <v>17</v>
      </c>
    </row>
    <row r="5" spans="2:18" x14ac:dyDescent="0.15">
      <c r="B5" s="102">
        <v>0.08</v>
      </c>
      <c r="C5" s="102">
        <v>8.3000000000000004E-2</v>
      </c>
      <c r="D5" s="23">
        <f t="shared" ref="D5:D11" si="0">AVERAGE(B5:C5)</f>
        <v>8.1500000000000003E-2</v>
      </c>
      <c r="E5" s="23">
        <v>0</v>
      </c>
      <c r="F5" s="20"/>
      <c r="G5" s="20"/>
      <c r="H5" s="20"/>
      <c r="I5" s="20"/>
      <c r="J5" s="20"/>
      <c r="K5" s="20"/>
      <c r="L5" s="20"/>
      <c r="N5" s="24" t="s">
        <v>0</v>
      </c>
      <c r="O5" s="25" t="s">
        <v>0</v>
      </c>
      <c r="P5" s="24" t="s">
        <v>1</v>
      </c>
      <c r="Q5" s="25" t="s">
        <v>1</v>
      </c>
      <c r="R5" s="90" t="s">
        <v>1</v>
      </c>
    </row>
    <row r="6" spans="2:18" x14ac:dyDescent="0.15">
      <c r="B6" s="103">
        <v>0.154</v>
      </c>
      <c r="C6" s="103">
        <v>0.159</v>
      </c>
      <c r="D6" s="20">
        <f t="shared" si="0"/>
        <v>0.1565</v>
      </c>
      <c r="E6" s="20">
        <v>10</v>
      </c>
      <c r="F6" s="20"/>
      <c r="G6" s="20"/>
      <c r="H6" s="20"/>
      <c r="I6" s="20"/>
      <c r="J6" s="20"/>
      <c r="K6" s="20"/>
      <c r="L6" s="20"/>
      <c r="N6" s="30">
        <v>1</v>
      </c>
      <c r="O6" s="31">
        <v>2</v>
      </c>
      <c r="P6" s="30">
        <v>3</v>
      </c>
      <c r="Q6" s="1">
        <v>4</v>
      </c>
      <c r="R6" s="32">
        <v>5</v>
      </c>
    </row>
    <row r="7" spans="2:18" x14ac:dyDescent="0.15">
      <c r="B7" s="104">
        <v>0.23300000000000001</v>
      </c>
      <c r="C7" s="105">
        <v>0.23100000000000001</v>
      </c>
      <c r="D7" s="20">
        <f t="shared" si="0"/>
        <v>0.23200000000000001</v>
      </c>
      <c r="E7" s="20">
        <v>20</v>
      </c>
      <c r="F7" s="20"/>
      <c r="G7" s="20"/>
      <c r="H7" s="20"/>
      <c r="I7" s="20"/>
      <c r="J7" s="20"/>
      <c r="K7" s="20"/>
      <c r="L7" s="20"/>
      <c r="M7" s="35">
        <v>0</v>
      </c>
      <c r="N7" s="36">
        <v>0.08</v>
      </c>
      <c r="O7" s="37">
        <v>8.3000000000000004E-2</v>
      </c>
      <c r="P7" s="38">
        <v>0.26600000000000001</v>
      </c>
      <c r="Q7" s="3">
        <v>0.25900000000000001</v>
      </c>
      <c r="R7" s="39">
        <v>0.26600000000000001</v>
      </c>
    </row>
    <row r="8" spans="2:18" x14ac:dyDescent="0.15">
      <c r="B8" s="106">
        <v>0.317</v>
      </c>
      <c r="C8" s="106">
        <v>0.30599999999999999</v>
      </c>
      <c r="D8" s="20">
        <f t="shared" si="0"/>
        <v>0.3115</v>
      </c>
      <c r="E8" s="20">
        <v>30</v>
      </c>
      <c r="F8" s="20"/>
      <c r="G8" s="20"/>
      <c r="H8" s="20"/>
      <c r="I8" s="20"/>
      <c r="J8" s="20"/>
      <c r="K8" s="20"/>
      <c r="L8" s="20"/>
      <c r="M8" s="43">
        <v>10</v>
      </c>
      <c r="N8" s="28">
        <v>0.154</v>
      </c>
      <c r="O8" s="44">
        <v>0.159</v>
      </c>
      <c r="P8" s="40">
        <v>0.27200000000000002</v>
      </c>
      <c r="Q8" s="8">
        <v>0.30599999999999999</v>
      </c>
      <c r="R8" s="39">
        <v>0.29699999999999999</v>
      </c>
    </row>
    <row r="9" spans="2:18" x14ac:dyDescent="0.15">
      <c r="B9" s="107">
        <v>0.38900000000000001</v>
      </c>
      <c r="C9" s="107">
        <v>0.38600000000000001</v>
      </c>
      <c r="D9" s="20">
        <f t="shared" si="0"/>
        <v>0.38750000000000001</v>
      </c>
      <c r="E9" s="20">
        <v>40</v>
      </c>
      <c r="F9" s="20"/>
      <c r="G9" s="20"/>
      <c r="H9" s="20"/>
      <c r="I9" s="20"/>
      <c r="J9" s="20"/>
      <c r="K9" s="20"/>
      <c r="L9" s="20"/>
      <c r="M9" s="43">
        <v>20</v>
      </c>
      <c r="N9" s="33">
        <v>0.23300000000000001</v>
      </c>
      <c r="O9" s="46">
        <v>0.23100000000000001</v>
      </c>
      <c r="P9" s="40">
        <v>0.309</v>
      </c>
      <c r="Q9" s="3">
        <v>0.29399999999999998</v>
      </c>
      <c r="R9" s="39">
        <v>0.26800000000000002</v>
      </c>
    </row>
    <row r="10" spans="2:18" x14ac:dyDescent="0.15">
      <c r="B10" s="108">
        <v>0.44500000000000001</v>
      </c>
      <c r="C10" s="109">
        <v>0.42299999999999999</v>
      </c>
      <c r="D10" s="20">
        <f t="shared" si="0"/>
        <v>0.434</v>
      </c>
      <c r="E10" s="20">
        <v>50</v>
      </c>
      <c r="F10" s="20"/>
      <c r="G10" s="20"/>
      <c r="H10" s="20"/>
      <c r="I10" s="20"/>
      <c r="J10" s="20"/>
      <c r="K10" s="20"/>
      <c r="L10" s="20"/>
      <c r="M10" s="43">
        <v>30</v>
      </c>
      <c r="N10" s="42">
        <v>0.317</v>
      </c>
      <c r="O10" s="48">
        <v>0.30599999999999999</v>
      </c>
      <c r="P10" s="40">
        <v>0.28100000000000003</v>
      </c>
      <c r="Q10" s="3">
        <v>0.27700000000000002</v>
      </c>
      <c r="R10" s="39">
        <v>0.26600000000000001</v>
      </c>
    </row>
    <row r="11" spans="2:18" x14ac:dyDescent="0.15">
      <c r="B11" s="110">
        <v>0.50600000000000001</v>
      </c>
      <c r="C11" s="109">
        <v>0.51800000000000002</v>
      </c>
      <c r="D11" s="20">
        <f t="shared" si="0"/>
        <v>0.51200000000000001</v>
      </c>
      <c r="E11" s="20">
        <v>60</v>
      </c>
      <c r="F11" s="20"/>
      <c r="G11" s="20"/>
      <c r="H11" s="20"/>
      <c r="I11" s="20"/>
      <c r="J11" s="20"/>
      <c r="K11" s="20"/>
      <c r="L11" s="20"/>
      <c r="M11" s="43">
        <v>40</v>
      </c>
      <c r="N11" s="45">
        <v>0.38900000000000001</v>
      </c>
      <c r="O11" s="50">
        <v>0.38600000000000001</v>
      </c>
      <c r="P11" s="40">
        <v>0.27800000000000002</v>
      </c>
      <c r="Q11" s="3">
        <v>0.26900000000000002</v>
      </c>
      <c r="R11" s="39">
        <v>0.24199999999999999</v>
      </c>
    </row>
    <row r="12" spans="2:18" ht="15" customHeight="1" x14ac:dyDescent="0.2">
      <c r="B12" s="21" t="s">
        <v>18</v>
      </c>
      <c r="C12" s="52">
        <v>139.4</v>
      </c>
      <c r="D12" s="20"/>
      <c r="E12" s="20"/>
      <c r="F12" s="20"/>
      <c r="G12" s="20"/>
      <c r="H12" s="20"/>
      <c r="I12" s="20"/>
      <c r="J12" s="20"/>
      <c r="K12" s="20"/>
      <c r="L12" s="20"/>
      <c r="M12" s="43">
        <v>50</v>
      </c>
      <c r="N12" s="47">
        <v>0.44500000000000001</v>
      </c>
      <c r="O12" s="53">
        <v>0.42299999999999999</v>
      </c>
      <c r="P12" s="40">
        <v>0.31900000000000001</v>
      </c>
      <c r="Q12" s="2">
        <v>0.27300000000000002</v>
      </c>
      <c r="R12" s="39">
        <v>0.27400000000000002</v>
      </c>
    </row>
    <row r="13" spans="2:18" ht="17.25" customHeight="1" thickBot="1" x14ac:dyDescent="0.25">
      <c r="B13" s="21" t="s">
        <v>19</v>
      </c>
      <c r="C13" s="52">
        <v>-12.119</v>
      </c>
      <c r="D13" s="20"/>
      <c r="E13" s="20"/>
      <c r="F13" s="20"/>
      <c r="G13" s="20"/>
      <c r="H13" s="20"/>
      <c r="I13" s="20"/>
      <c r="J13" s="20"/>
      <c r="K13" s="20"/>
      <c r="L13" s="20"/>
      <c r="M13" s="43">
        <v>60</v>
      </c>
      <c r="N13" s="49">
        <v>0.50600000000000001</v>
      </c>
      <c r="O13" s="54">
        <v>0.51800000000000002</v>
      </c>
      <c r="P13" s="55">
        <v>0.29699999999999999</v>
      </c>
      <c r="Q13" s="56">
        <v>0.25800000000000001</v>
      </c>
      <c r="R13" s="57">
        <v>0.29699999999999999</v>
      </c>
    </row>
    <row r="14" spans="2:18" x14ac:dyDescent="0.1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O14" s="61"/>
      <c r="P14" s="61"/>
      <c r="Q14" s="61"/>
      <c r="R14" s="61"/>
    </row>
    <row r="15" spans="2:18" x14ac:dyDescent="0.15">
      <c r="B15" s="20"/>
      <c r="C15" s="20"/>
      <c r="D15" s="20"/>
      <c r="E15" s="20"/>
      <c r="F15" s="20"/>
      <c r="G15" s="20"/>
      <c r="H15" s="20"/>
      <c r="I15" s="20"/>
      <c r="J15" s="62"/>
      <c r="K15" s="20"/>
      <c r="L15" s="20"/>
    </row>
    <row r="17" spans="2:24" ht="14" thickBot="1" x14ac:dyDescent="0.2"/>
    <row r="18" spans="2:24" ht="55" customHeight="1" x14ac:dyDescent="0.15">
      <c r="C18" s="63" t="s">
        <v>20</v>
      </c>
      <c r="D18" s="64" t="s">
        <v>21</v>
      </c>
      <c r="E18" s="64" t="s">
        <v>21</v>
      </c>
      <c r="F18" s="64" t="s">
        <v>21</v>
      </c>
      <c r="G18" s="64" t="s">
        <v>22</v>
      </c>
      <c r="H18" s="64" t="s">
        <v>23</v>
      </c>
      <c r="I18" s="64" t="s">
        <v>24</v>
      </c>
      <c r="J18" s="65" t="s">
        <v>25</v>
      </c>
      <c r="K18" s="20"/>
      <c r="L18" s="20"/>
      <c r="M18" s="20"/>
    </row>
    <row r="19" spans="2:24" x14ac:dyDescent="0.15">
      <c r="C19" s="66"/>
      <c r="D19" s="67"/>
      <c r="E19" s="67"/>
      <c r="F19" s="67"/>
      <c r="G19" s="67"/>
      <c r="H19" s="67"/>
      <c r="I19" s="67"/>
      <c r="J19" s="68"/>
      <c r="L19" s="20"/>
      <c r="M19" s="20"/>
    </row>
    <row r="20" spans="2:24" ht="14" x14ac:dyDescent="0.15">
      <c r="B20" s="69">
        <v>0</v>
      </c>
      <c r="C20" s="26" t="s">
        <v>1</v>
      </c>
      <c r="D20" s="70">
        <v>0.26600000000000001</v>
      </c>
      <c r="E20" s="70">
        <v>0.25900000000000001</v>
      </c>
      <c r="F20" s="70">
        <v>0.26600000000000001</v>
      </c>
      <c r="G20" s="71">
        <f>AVERAGE(D20:F20)</f>
        <v>0.26366666666666666</v>
      </c>
      <c r="H20" s="72">
        <v>10</v>
      </c>
      <c r="I20" s="73">
        <f>139.4*G20-12.119</f>
        <v>24.636133333333333</v>
      </c>
      <c r="J20" s="74">
        <f>I20*10</f>
        <v>246.36133333333333</v>
      </c>
      <c r="L20" s="20"/>
      <c r="M20" s="20"/>
    </row>
    <row r="21" spans="2:24" ht="14" x14ac:dyDescent="0.15">
      <c r="B21" s="75">
        <v>10</v>
      </c>
      <c r="C21" s="26" t="s">
        <v>1</v>
      </c>
      <c r="D21" s="70">
        <v>0.27200000000000002</v>
      </c>
      <c r="E21" s="70">
        <v>0.30599999999999999</v>
      </c>
      <c r="F21" s="70">
        <v>0.29699999999999999</v>
      </c>
      <c r="G21" s="71">
        <f>AVERAGE(D21:F21)</f>
        <v>0.29166666666666669</v>
      </c>
      <c r="H21" s="72">
        <v>10</v>
      </c>
      <c r="I21" s="73">
        <f t="shared" ref="I21:I26" si="1">139.4*G21-12.119</f>
        <v>28.539333333333339</v>
      </c>
      <c r="J21" s="74">
        <f t="shared" ref="J21:J26" si="2">I21*10</f>
        <v>285.39333333333337</v>
      </c>
      <c r="L21" s="20"/>
      <c r="M21" s="20"/>
    </row>
    <row r="22" spans="2:24" ht="14" x14ac:dyDescent="0.15">
      <c r="B22" s="75">
        <v>20</v>
      </c>
      <c r="C22" s="26" t="s">
        <v>1</v>
      </c>
      <c r="D22" s="70">
        <v>0.309</v>
      </c>
      <c r="E22" s="70">
        <v>0.29399999999999998</v>
      </c>
      <c r="F22" s="70">
        <v>0.26800000000000002</v>
      </c>
      <c r="G22" s="71">
        <f t="shared" ref="G22:G26" si="3">AVERAGE(D22:F22)</f>
        <v>0.29033333333333333</v>
      </c>
      <c r="H22" s="72">
        <v>10</v>
      </c>
      <c r="I22" s="73">
        <f t="shared" si="1"/>
        <v>28.353466666666669</v>
      </c>
      <c r="J22" s="74">
        <f t="shared" si="2"/>
        <v>283.53466666666668</v>
      </c>
      <c r="L22" s="20"/>
      <c r="M22" s="20"/>
    </row>
    <row r="23" spans="2:24" ht="14" x14ac:dyDescent="0.15">
      <c r="B23" s="75">
        <v>30</v>
      </c>
      <c r="C23" s="26" t="s">
        <v>1</v>
      </c>
      <c r="D23" s="70">
        <v>0.28100000000000003</v>
      </c>
      <c r="E23" s="70">
        <v>0.27700000000000002</v>
      </c>
      <c r="F23" s="70">
        <v>0.26600000000000001</v>
      </c>
      <c r="G23" s="71">
        <f t="shared" si="3"/>
        <v>0.27466666666666667</v>
      </c>
      <c r="H23" s="72">
        <v>10</v>
      </c>
      <c r="I23" s="73">
        <f t="shared" si="1"/>
        <v>26.169533333333334</v>
      </c>
      <c r="J23" s="74">
        <f t="shared" si="2"/>
        <v>261.69533333333334</v>
      </c>
      <c r="L23" s="20"/>
      <c r="M23" s="20"/>
    </row>
    <row r="24" spans="2:24" ht="14" x14ac:dyDescent="0.15">
      <c r="B24" s="75">
        <v>40</v>
      </c>
      <c r="C24" s="26" t="s">
        <v>1</v>
      </c>
      <c r="D24" s="70">
        <v>0.27800000000000002</v>
      </c>
      <c r="E24" s="70">
        <v>0.26900000000000002</v>
      </c>
      <c r="F24" s="70">
        <v>0.24199999999999999</v>
      </c>
      <c r="G24" s="71">
        <f t="shared" si="3"/>
        <v>0.26300000000000001</v>
      </c>
      <c r="H24" s="72">
        <v>10</v>
      </c>
      <c r="I24" s="73">
        <f t="shared" si="1"/>
        <v>24.543200000000006</v>
      </c>
      <c r="J24" s="74">
        <f t="shared" si="2"/>
        <v>245.43200000000007</v>
      </c>
      <c r="L24" s="20"/>
      <c r="M24" s="20"/>
    </row>
    <row r="25" spans="2:24" ht="14" x14ac:dyDescent="0.15">
      <c r="B25" s="75">
        <v>50</v>
      </c>
      <c r="C25" s="26" t="s">
        <v>1</v>
      </c>
      <c r="D25" s="70">
        <v>0.31900000000000001</v>
      </c>
      <c r="E25" s="70">
        <v>0.27300000000000002</v>
      </c>
      <c r="F25" s="70">
        <v>0.27400000000000002</v>
      </c>
      <c r="G25" s="71">
        <f t="shared" si="3"/>
        <v>0.28866666666666668</v>
      </c>
      <c r="H25" s="72">
        <v>10</v>
      </c>
      <c r="I25" s="73">
        <f t="shared" si="1"/>
        <v>28.12113333333334</v>
      </c>
      <c r="J25" s="74">
        <f t="shared" si="2"/>
        <v>281.21133333333341</v>
      </c>
      <c r="L25" s="20"/>
      <c r="M25" s="20"/>
    </row>
    <row r="26" spans="2:24" ht="14" x14ac:dyDescent="0.15">
      <c r="B26" s="75">
        <v>60</v>
      </c>
      <c r="C26" s="26" t="s">
        <v>1</v>
      </c>
      <c r="D26" s="70">
        <v>0.29699999999999999</v>
      </c>
      <c r="E26" s="70">
        <v>0.25800000000000001</v>
      </c>
      <c r="F26" s="70">
        <v>0.29699999999999999</v>
      </c>
      <c r="G26" s="71">
        <f t="shared" si="3"/>
        <v>0.28399999999999997</v>
      </c>
      <c r="H26" s="72">
        <v>10</v>
      </c>
      <c r="I26" s="73">
        <f t="shared" si="1"/>
        <v>27.470599999999997</v>
      </c>
      <c r="J26" s="74">
        <f t="shared" si="2"/>
        <v>274.70599999999996</v>
      </c>
      <c r="L26" s="20"/>
      <c r="M26" s="20"/>
    </row>
    <row r="27" spans="2:24" ht="14" x14ac:dyDescent="0.15">
      <c r="B27" s="75"/>
      <c r="C27" s="76"/>
      <c r="D27" s="77"/>
      <c r="E27" s="77"/>
      <c r="F27" s="77"/>
      <c r="G27" s="78"/>
      <c r="H27" s="79"/>
      <c r="I27" s="80"/>
      <c r="J27" s="81"/>
      <c r="L27" s="20"/>
      <c r="M27" s="20"/>
    </row>
    <row r="29" spans="2:24" ht="16" x14ac:dyDescent="0.2">
      <c r="B29" s="17" t="s">
        <v>11</v>
      </c>
      <c r="C29" s="18"/>
      <c r="D29" s="18"/>
      <c r="E29" s="19"/>
    </row>
    <row r="30" spans="2:24" x14ac:dyDescent="0.15">
      <c r="B30" s="20"/>
      <c r="C30" s="20"/>
      <c r="D30" s="21" t="s">
        <v>12</v>
      </c>
      <c r="E30" s="21" t="s">
        <v>13</v>
      </c>
      <c r="F30" s="20"/>
      <c r="G30" s="20"/>
      <c r="H30" s="20"/>
      <c r="I30" s="20"/>
      <c r="J30" s="20"/>
      <c r="K30" s="20"/>
      <c r="L30" s="20"/>
    </row>
    <row r="31" spans="2:24" ht="16" thickBot="1" x14ac:dyDescent="0.25">
      <c r="B31" s="21" t="s">
        <v>14</v>
      </c>
      <c r="C31" s="21" t="s">
        <v>14</v>
      </c>
      <c r="D31" s="21" t="s">
        <v>15</v>
      </c>
      <c r="E31" s="21" t="s">
        <v>16</v>
      </c>
      <c r="F31" s="20"/>
      <c r="G31" s="20"/>
      <c r="H31" s="20"/>
      <c r="I31" s="20"/>
      <c r="J31" s="20"/>
      <c r="K31" s="20"/>
      <c r="L31" s="20"/>
      <c r="N31" s="22" t="s">
        <v>17</v>
      </c>
    </row>
    <row r="32" spans="2:24" x14ac:dyDescent="0.15">
      <c r="B32" s="102">
        <v>8.5999999999999993E-2</v>
      </c>
      <c r="C32" s="102">
        <v>8.5000000000000006E-2</v>
      </c>
      <c r="D32" s="23">
        <f t="shared" ref="D32:D38" si="4">AVERAGE(B32:C32)</f>
        <v>8.5499999999999993E-2</v>
      </c>
      <c r="E32" s="23">
        <v>0</v>
      </c>
      <c r="F32" s="20"/>
      <c r="G32" s="20"/>
      <c r="H32" s="20"/>
      <c r="I32" s="20"/>
      <c r="J32" s="20"/>
      <c r="K32" s="20"/>
      <c r="L32" s="20"/>
      <c r="N32" s="24" t="s">
        <v>0</v>
      </c>
      <c r="O32" s="25" t="s">
        <v>0</v>
      </c>
      <c r="P32" s="24" t="s">
        <v>2</v>
      </c>
      <c r="Q32" s="25" t="s">
        <v>2</v>
      </c>
      <c r="R32" s="90" t="s">
        <v>2</v>
      </c>
      <c r="S32" s="91" t="s">
        <v>7</v>
      </c>
      <c r="T32" s="92" t="s">
        <v>7</v>
      </c>
      <c r="U32" s="93" t="s">
        <v>7</v>
      </c>
      <c r="V32" s="91" t="s">
        <v>6</v>
      </c>
      <c r="W32" s="92" t="s">
        <v>6</v>
      </c>
      <c r="X32" s="93" t="s">
        <v>6</v>
      </c>
    </row>
    <row r="33" spans="2:24" x14ac:dyDescent="0.15">
      <c r="B33" s="103">
        <v>0.161</v>
      </c>
      <c r="C33" s="103">
        <v>0.155</v>
      </c>
      <c r="D33" s="20">
        <f t="shared" si="4"/>
        <v>0.158</v>
      </c>
      <c r="E33" s="20">
        <v>10</v>
      </c>
      <c r="F33" s="20"/>
      <c r="G33" s="20"/>
      <c r="H33" s="20"/>
      <c r="I33" s="20"/>
      <c r="J33" s="20"/>
      <c r="K33" s="20"/>
      <c r="L33" s="20"/>
      <c r="N33" s="30">
        <v>1</v>
      </c>
      <c r="O33" s="31">
        <v>2</v>
      </c>
      <c r="P33" s="30">
        <v>3</v>
      </c>
      <c r="Q33" s="1">
        <v>4</v>
      </c>
      <c r="R33" s="32">
        <v>5</v>
      </c>
      <c r="S33" s="30">
        <v>6</v>
      </c>
      <c r="T33" s="1">
        <v>7</v>
      </c>
      <c r="U33" s="32">
        <v>8</v>
      </c>
      <c r="V33" s="30">
        <v>9</v>
      </c>
      <c r="W33" s="1">
        <v>10</v>
      </c>
      <c r="X33" s="32">
        <v>11</v>
      </c>
    </row>
    <row r="34" spans="2:24" x14ac:dyDescent="0.15">
      <c r="B34" s="104">
        <v>0.23699999999999999</v>
      </c>
      <c r="C34" s="105">
        <v>0.22900000000000001</v>
      </c>
      <c r="D34" s="20">
        <f t="shared" si="4"/>
        <v>0.23299999999999998</v>
      </c>
      <c r="E34" s="20">
        <v>20</v>
      </c>
      <c r="F34" s="20"/>
      <c r="G34" s="20"/>
      <c r="H34" s="20"/>
      <c r="I34" s="20"/>
      <c r="J34" s="20"/>
      <c r="K34" s="20"/>
      <c r="L34" s="20"/>
      <c r="M34" s="35">
        <v>0</v>
      </c>
      <c r="N34" s="36">
        <v>8.5999999999999993E-2</v>
      </c>
      <c r="O34" s="37">
        <v>8.5000000000000006E-2</v>
      </c>
      <c r="P34" s="38">
        <v>0.28199999999999997</v>
      </c>
      <c r="Q34" s="3">
        <v>0.309</v>
      </c>
      <c r="R34" s="39">
        <v>0.29099999999999998</v>
      </c>
      <c r="S34" s="28">
        <v>0.3</v>
      </c>
      <c r="T34" s="2">
        <v>0.29899999999999999</v>
      </c>
      <c r="U34" s="29">
        <v>0.27400000000000002</v>
      </c>
      <c r="V34" s="40">
        <v>0.315</v>
      </c>
      <c r="W34" s="3">
        <v>0.33100000000000002</v>
      </c>
      <c r="X34" s="41">
        <v>0.33500000000000002</v>
      </c>
    </row>
    <row r="35" spans="2:24" x14ac:dyDescent="0.15">
      <c r="B35" s="106">
        <v>0.315</v>
      </c>
      <c r="C35" s="106">
        <v>0.312</v>
      </c>
      <c r="D35" s="20">
        <f t="shared" si="4"/>
        <v>0.3135</v>
      </c>
      <c r="E35" s="20">
        <v>30</v>
      </c>
      <c r="F35" s="20"/>
      <c r="G35" s="20"/>
      <c r="H35" s="20"/>
      <c r="I35" s="20"/>
      <c r="J35" s="20"/>
      <c r="K35" s="20"/>
      <c r="L35" s="20"/>
      <c r="M35" s="43">
        <v>10</v>
      </c>
      <c r="N35" s="28">
        <v>0.161</v>
      </c>
      <c r="O35" s="44">
        <v>0.155</v>
      </c>
      <c r="P35" s="40">
        <v>0.34799999999999998</v>
      </c>
      <c r="Q35" s="8">
        <v>0.32700000000000001</v>
      </c>
      <c r="R35" s="39">
        <v>0.33300000000000002</v>
      </c>
      <c r="S35" s="38">
        <v>0.26400000000000001</v>
      </c>
      <c r="T35" s="8">
        <v>0.33300000000000002</v>
      </c>
      <c r="U35" s="34">
        <v>0.25</v>
      </c>
      <c r="V35" s="38">
        <v>0.34399999999999997</v>
      </c>
      <c r="W35" s="3">
        <v>0.27200000000000002</v>
      </c>
      <c r="X35" s="39">
        <v>0.35399999999999998</v>
      </c>
    </row>
    <row r="36" spans="2:24" x14ac:dyDescent="0.15">
      <c r="B36" s="107">
        <v>0.38700000000000001</v>
      </c>
      <c r="C36" s="107">
        <v>0.36899999999999999</v>
      </c>
      <c r="D36" s="20">
        <f t="shared" si="4"/>
        <v>0.378</v>
      </c>
      <c r="E36" s="20">
        <v>40</v>
      </c>
      <c r="F36" s="20"/>
      <c r="G36" s="20"/>
      <c r="H36" s="20"/>
      <c r="I36" s="20"/>
      <c r="J36" s="20"/>
      <c r="K36" s="20"/>
      <c r="L36" s="20"/>
      <c r="M36" s="43">
        <v>20</v>
      </c>
      <c r="N36" s="33">
        <v>0.23699999999999999</v>
      </c>
      <c r="O36" s="46">
        <v>0.22900000000000001</v>
      </c>
      <c r="P36" s="40">
        <v>0.311</v>
      </c>
      <c r="Q36" s="3">
        <v>0.28499999999999998</v>
      </c>
      <c r="R36" s="39">
        <v>0.23400000000000001</v>
      </c>
      <c r="S36" s="38">
        <v>0.29499999999999998</v>
      </c>
      <c r="T36" s="5">
        <v>0.29199999999999998</v>
      </c>
      <c r="U36" s="39">
        <v>0.29099999999999998</v>
      </c>
      <c r="V36" s="38">
        <v>0.31</v>
      </c>
      <c r="W36" s="8">
        <v>0.30399999999999999</v>
      </c>
      <c r="X36" s="39">
        <v>0.29299999999999998</v>
      </c>
    </row>
    <row r="37" spans="2:24" x14ac:dyDescent="0.15">
      <c r="B37" s="108">
        <v>0.45300000000000001</v>
      </c>
      <c r="C37" s="109">
        <v>0.439</v>
      </c>
      <c r="D37" s="20">
        <f t="shared" si="4"/>
        <v>0.44600000000000001</v>
      </c>
      <c r="E37" s="20">
        <v>50</v>
      </c>
      <c r="F37" s="20"/>
      <c r="G37" s="20"/>
      <c r="H37" s="20"/>
      <c r="I37" s="20"/>
      <c r="J37" s="20"/>
      <c r="K37" s="20"/>
      <c r="L37" s="20"/>
      <c r="M37" s="43">
        <v>30</v>
      </c>
      <c r="N37" s="42">
        <v>0.315</v>
      </c>
      <c r="O37" s="48">
        <v>0.312</v>
      </c>
      <c r="P37" s="40">
        <v>0.28199999999999997</v>
      </c>
      <c r="Q37" s="3">
        <v>0.35399999999999998</v>
      </c>
      <c r="R37" s="39">
        <v>0.29299999999999998</v>
      </c>
      <c r="S37" s="38">
        <v>0.29699999999999999</v>
      </c>
      <c r="T37" s="8">
        <v>0.25600000000000001</v>
      </c>
      <c r="U37" s="39">
        <v>0.23599999999999999</v>
      </c>
      <c r="V37" s="38">
        <v>0.307</v>
      </c>
      <c r="W37" s="3">
        <v>0.27600000000000002</v>
      </c>
      <c r="X37" s="39">
        <v>0.33600000000000002</v>
      </c>
    </row>
    <row r="38" spans="2:24" x14ac:dyDescent="0.15">
      <c r="B38" s="110">
        <v>0.51600000000000001</v>
      </c>
      <c r="C38" s="109">
        <v>0.51400000000000001</v>
      </c>
      <c r="D38" s="20">
        <f t="shared" si="4"/>
        <v>0.51500000000000001</v>
      </c>
      <c r="E38" s="20">
        <v>60</v>
      </c>
      <c r="F38" s="20"/>
      <c r="G38" s="20"/>
      <c r="H38" s="20"/>
      <c r="I38" s="20"/>
      <c r="J38" s="20"/>
      <c r="K38" s="20"/>
      <c r="L38" s="20"/>
      <c r="M38" s="43">
        <v>40</v>
      </c>
      <c r="N38" s="45">
        <v>0.38700000000000001</v>
      </c>
      <c r="O38" s="50">
        <v>0.36899999999999999</v>
      </c>
      <c r="P38" s="40">
        <v>0.28199999999999997</v>
      </c>
      <c r="Q38" s="3">
        <v>0.28899999999999998</v>
      </c>
      <c r="R38" s="39">
        <v>0.26600000000000001</v>
      </c>
      <c r="S38" s="33">
        <v>0.28799999999999998</v>
      </c>
      <c r="T38" s="3">
        <v>0.27100000000000002</v>
      </c>
      <c r="U38" s="51">
        <v>0.247</v>
      </c>
      <c r="V38" s="40">
        <v>0.29899999999999999</v>
      </c>
      <c r="W38" s="3">
        <v>0.29899999999999999</v>
      </c>
      <c r="X38" s="39">
        <v>0.29099999999999998</v>
      </c>
    </row>
    <row r="39" spans="2:24" ht="16" x14ac:dyDescent="0.2">
      <c r="B39" s="21" t="s">
        <v>18</v>
      </c>
      <c r="C39" s="52">
        <v>139.21</v>
      </c>
      <c r="D39" s="20"/>
      <c r="E39" s="20"/>
      <c r="F39" s="20"/>
      <c r="G39" s="20"/>
      <c r="H39" s="20"/>
      <c r="I39" s="20"/>
      <c r="J39" s="20"/>
      <c r="K39" s="20"/>
      <c r="L39" s="20"/>
      <c r="M39" s="43">
        <v>50</v>
      </c>
      <c r="N39" s="47">
        <v>0.45300000000000001</v>
      </c>
      <c r="O39" s="53">
        <v>0.439</v>
      </c>
      <c r="P39" s="40">
        <v>0.28599999999999998</v>
      </c>
      <c r="Q39" s="2">
        <v>0.26200000000000001</v>
      </c>
      <c r="R39" s="39">
        <v>0.27800000000000002</v>
      </c>
      <c r="S39" s="40">
        <v>0.28699999999999998</v>
      </c>
      <c r="T39" s="3">
        <v>0.27400000000000002</v>
      </c>
      <c r="U39" s="39">
        <v>0.27600000000000002</v>
      </c>
      <c r="V39" s="40">
        <v>0.26</v>
      </c>
      <c r="W39" s="3">
        <v>0.246</v>
      </c>
      <c r="X39" s="51">
        <v>0.246</v>
      </c>
    </row>
    <row r="40" spans="2:24" ht="17" thickBot="1" x14ac:dyDescent="0.25">
      <c r="B40" s="21" t="s">
        <v>19</v>
      </c>
      <c r="C40" s="52">
        <v>-12.34</v>
      </c>
      <c r="D40" s="20"/>
      <c r="E40" s="20"/>
      <c r="F40" s="20"/>
      <c r="G40" s="20"/>
      <c r="H40" s="20"/>
      <c r="I40" s="20"/>
      <c r="J40" s="20"/>
      <c r="K40" s="20"/>
      <c r="L40" s="20"/>
      <c r="M40" s="43">
        <v>60</v>
      </c>
      <c r="N40" s="49">
        <v>0.51600000000000001</v>
      </c>
      <c r="O40" s="54">
        <v>0.51400000000000001</v>
      </c>
      <c r="P40" s="55">
        <v>0.29299999999999998</v>
      </c>
      <c r="Q40" s="56">
        <v>0.29699999999999999</v>
      </c>
      <c r="R40" s="57">
        <v>0.28399999999999997</v>
      </c>
      <c r="S40" s="55">
        <v>0.27400000000000002</v>
      </c>
      <c r="T40" s="58">
        <v>0.30399999999999999</v>
      </c>
      <c r="U40" s="59">
        <v>0.28999999999999998</v>
      </c>
      <c r="V40" s="60">
        <v>0.33700000000000002</v>
      </c>
      <c r="W40" s="58">
        <v>0.27400000000000002</v>
      </c>
      <c r="X40" s="59">
        <v>0.28799999999999998</v>
      </c>
    </row>
    <row r="41" spans="2:24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O41" s="61"/>
      <c r="P41" s="61"/>
      <c r="Q41" s="61"/>
      <c r="R41" s="61"/>
      <c r="S41" s="61"/>
      <c r="T41" s="61"/>
      <c r="U41" s="61"/>
      <c r="V41" s="61"/>
      <c r="W41" s="61"/>
      <c r="X41" s="61"/>
    </row>
    <row r="42" spans="2:24" x14ac:dyDescent="0.15">
      <c r="B42" s="20"/>
      <c r="C42" s="20"/>
      <c r="D42" s="20"/>
      <c r="E42" s="20"/>
      <c r="F42" s="20"/>
      <c r="G42" s="20"/>
      <c r="H42" s="20"/>
      <c r="I42" s="20"/>
      <c r="J42" s="62"/>
      <c r="K42" s="20"/>
      <c r="L42" s="20"/>
    </row>
    <row r="44" spans="2:24" ht="14" thickBot="1" x14ac:dyDescent="0.2"/>
    <row r="45" spans="2:24" ht="56" x14ac:dyDescent="0.15">
      <c r="C45" s="63" t="s">
        <v>20</v>
      </c>
      <c r="D45" s="64" t="s">
        <v>21</v>
      </c>
      <c r="E45" s="64" t="s">
        <v>21</v>
      </c>
      <c r="F45" s="64" t="s">
        <v>21</v>
      </c>
      <c r="G45" s="64" t="s">
        <v>22</v>
      </c>
      <c r="H45" s="64" t="s">
        <v>23</v>
      </c>
      <c r="I45" s="64" t="s">
        <v>24</v>
      </c>
      <c r="J45" s="65" t="s">
        <v>25</v>
      </c>
      <c r="K45" s="20"/>
      <c r="L45" s="20"/>
      <c r="M45" s="20"/>
    </row>
    <row r="46" spans="2:24" x14ac:dyDescent="0.15">
      <c r="C46" s="66"/>
      <c r="D46" s="67"/>
      <c r="E46" s="67"/>
      <c r="F46" s="67"/>
      <c r="G46" s="67"/>
      <c r="H46" s="67"/>
      <c r="I46" s="67"/>
      <c r="J46" s="68"/>
      <c r="L46" s="20"/>
      <c r="M46" s="20"/>
    </row>
    <row r="47" spans="2:24" ht="14" x14ac:dyDescent="0.15">
      <c r="B47" s="69">
        <v>0</v>
      </c>
      <c r="C47" s="94" t="s">
        <v>2</v>
      </c>
      <c r="D47" s="70">
        <v>0.28199999999999997</v>
      </c>
      <c r="E47" s="70">
        <v>0.309</v>
      </c>
      <c r="F47" s="70">
        <v>0.29099999999999998</v>
      </c>
      <c r="G47" s="71">
        <f>AVERAGE(D47:F47)</f>
        <v>0.29399999999999998</v>
      </c>
      <c r="H47" s="72">
        <v>10</v>
      </c>
      <c r="I47" s="73">
        <f>139*G47-12.34</f>
        <v>28.526</v>
      </c>
      <c r="J47" s="74">
        <f>I47*10</f>
        <v>285.26</v>
      </c>
      <c r="L47" s="20"/>
      <c r="M47" s="20"/>
    </row>
    <row r="48" spans="2:24" ht="14" x14ac:dyDescent="0.15">
      <c r="B48" s="75">
        <v>10</v>
      </c>
      <c r="C48" s="94" t="s">
        <v>2</v>
      </c>
      <c r="D48" s="70">
        <v>0.34799999999999998</v>
      </c>
      <c r="E48" s="70">
        <v>0.32700000000000001</v>
      </c>
      <c r="F48" s="70">
        <v>0.33300000000000002</v>
      </c>
      <c r="G48" s="71">
        <f>AVERAGE(D48:F48)</f>
        <v>0.33600000000000002</v>
      </c>
      <c r="H48" s="72">
        <v>10</v>
      </c>
      <c r="I48" s="73">
        <f t="shared" ref="I48:I69" si="5">139*G48-12.34</f>
        <v>34.364000000000004</v>
      </c>
      <c r="J48" s="74">
        <f t="shared" ref="J48:J53" si="6">I48*10</f>
        <v>343.64000000000004</v>
      </c>
      <c r="L48" s="20"/>
      <c r="M48" s="20"/>
    </row>
    <row r="49" spans="2:13" ht="14" x14ac:dyDescent="0.15">
      <c r="B49" s="75">
        <v>20</v>
      </c>
      <c r="C49" s="94" t="s">
        <v>2</v>
      </c>
      <c r="D49" s="70">
        <v>0.311</v>
      </c>
      <c r="E49" s="70">
        <v>0.28499999999999998</v>
      </c>
      <c r="F49" s="70">
        <v>0.23400000000000001</v>
      </c>
      <c r="G49" s="71">
        <f t="shared" ref="G49:G53" si="7">AVERAGE(D49:F49)</f>
        <v>0.27666666666666667</v>
      </c>
      <c r="H49" s="72">
        <v>10</v>
      </c>
      <c r="I49" s="73">
        <f t="shared" si="5"/>
        <v>26.116666666666671</v>
      </c>
      <c r="J49" s="74">
        <f t="shared" si="6"/>
        <v>261.16666666666669</v>
      </c>
      <c r="L49" s="20"/>
      <c r="M49" s="20"/>
    </row>
    <row r="50" spans="2:13" ht="14" x14ac:dyDescent="0.15">
      <c r="B50" s="75">
        <v>30</v>
      </c>
      <c r="C50" s="94" t="s">
        <v>2</v>
      </c>
      <c r="D50" s="70">
        <v>0.28199999999999997</v>
      </c>
      <c r="E50" s="70">
        <v>0.35399999999999998</v>
      </c>
      <c r="F50" s="70">
        <v>0.29299999999999998</v>
      </c>
      <c r="G50" s="71">
        <f t="shared" si="7"/>
        <v>0.30966666666666659</v>
      </c>
      <c r="H50" s="72">
        <v>10</v>
      </c>
      <c r="I50" s="73">
        <f t="shared" si="5"/>
        <v>30.703666666666653</v>
      </c>
      <c r="J50" s="74">
        <f t="shared" si="6"/>
        <v>307.03666666666652</v>
      </c>
      <c r="L50" s="20"/>
      <c r="M50" s="20"/>
    </row>
    <row r="51" spans="2:13" ht="14" x14ac:dyDescent="0.15">
      <c r="B51" s="75">
        <v>40</v>
      </c>
      <c r="C51" s="94" t="s">
        <v>2</v>
      </c>
      <c r="D51" s="70">
        <v>0.28199999999999997</v>
      </c>
      <c r="E51" s="70">
        <v>0.28899999999999998</v>
      </c>
      <c r="F51" s="70">
        <v>0.26600000000000001</v>
      </c>
      <c r="G51" s="71">
        <f t="shared" si="7"/>
        <v>0.27899999999999997</v>
      </c>
      <c r="H51" s="72">
        <v>10</v>
      </c>
      <c r="I51" s="73">
        <f t="shared" si="5"/>
        <v>26.440999999999999</v>
      </c>
      <c r="J51" s="74">
        <f t="shared" si="6"/>
        <v>264.40999999999997</v>
      </c>
      <c r="L51" s="20"/>
      <c r="M51" s="20"/>
    </row>
    <row r="52" spans="2:13" ht="14" x14ac:dyDescent="0.15">
      <c r="B52" s="75">
        <v>50</v>
      </c>
      <c r="C52" s="94" t="s">
        <v>2</v>
      </c>
      <c r="D52" s="70">
        <v>0.28599999999999998</v>
      </c>
      <c r="E52" s="70">
        <v>0.26200000000000001</v>
      </c>
      <c r="F52" s="70">
        <v>0.27800000000000002</v>
      </c>
      <c r="G52" s="71">
        <f t="shared" si="7"/>
        <v>0.27533333333333337</v>
      </c>
      <c r="H52" s="72">
        <v>10</v>
      </c>
      <c r="I52" s="73">
        <f t="shared" si="5"/>
        <v>25.931333333333338</v>
      </c>
      <c r="J52" s="74">
        <f t="shared" si="6"/>
        <v>259.31333333333339</v>
      </c>
      <c r="L52" s="20"/>
      <c r="M52" s="20"/>
    </row>
    <row r="53" spans="2:13" ht="14" x14ac:dyDescent="0.15">
      <c r="B53" s="75">
        <v>60</v>
      </c>
      <c r="C53" s="94" t="s">
        <v>2</v>
      </c>
      <c r="D53" s="70">
        <v>0.29299999999999998</v>
      </c>
      <c r="E53" s="70">
        <v>0.29699999999999999</v>
      </c>
      <c r="F53" s="70">
        <v>0.28399999999999997</v>
      </c>
      <c r="G53" s="71">
        <f t="shared" si="7"/>
        <v>0.29133333333333328</v>
      </c>
      <c r="H53" s="72">
        <v>10</v>
      </c>
      <c r="I53" s="73">
        <f t="shared" si="5"/>
        <v>28.155333333333328</v>
      </c>
      <c r="J53" s="74">
        <f t="shared" si="6"/>
        <v>281.55333333333328</v>
      </c>
      <c r="L53" s="20"/>
      <c r="M53" s="20"/>
    </row>
    <row r="54" spans="2:13" ht="14" x14ac:dyDescent="0.15">
      <c r="B54" s="75"/>
      <c r="C54" s="76"/>
      <c r="D54" s="77"/>
      <c r="E54" s="77"/>
      <c r="F54" s="77"/>
      <c r="G54" s="78"/>
      <c r="H54" s="79"/>
      <c r="I54" s="80"/>
      <c r="J54" s="81"/>
      <c r="L54" s="20"/>
      <c r="M54" s="20"/>
    </row>
    <row r="55" spans="2:13" ht="14" x14ac:dyDescent="0.15">
      <c r="B55" s="69">
        <v>0</v>
      </c>
      <c r="C55" s="94" t="s">
        <v>7</v>
      </c>
      <c r="D55" s="70">
        <v>0.3</v>
      </c>
      <c r="E55" s="70">
        <v>0.29899999999999999</v>
      </c>
      <c r="F55" s="70">
        <v>0.27400000000000002</v>
      </c>
      <c r="G55" s="71">
        <f t="shared" ref="G55:G61" si="8">AVERAGE(D55:F55)</f>
        <v>0.29099999999999998</v>
      </c>
      <c r="H55" s="72">
        <v>10</v>
      </c>
      <c r="I55" s="73">
        <f t="shared" si="5"/>
        <v>28.108999999999998</v>
      </c>
      <c r="J55" s="74">
        <f t="shared" ref="J55:J61" si="9">I55*10</f>
        <v>281.08999999999997</v>
      </c>
      <c r="L55" s="20"/>
      <c r="M55" s="82"/>
    </row>
    <row r="56" spans="2:13" ht="14" x14ac:dyDescent="0.15">
      <c r="B56" s="75">
        <v>10</v>
      </c>
      <c r="C56" s="94" t="s">
        <v>7</v>
      </c>
      <c r="D56" s="70">
        <v>0.26400000000000001</v>
      </c>
      <c r="E56" s="70">
        <v>0.33300000000000002</v>
      </c>
      <c r="F56" s="70">
        <v>0.25</v>
      </c>
      <c r="G56" s="71">
        <f t="shared" si="8"/>
        <v>0.28233333333333333</v>
      </c>
      <c r="H56" s="72">
        <v>10</v>
      </c>
      <c r="I56" s="73">
        <f t="shared" si="5"/>
        <v>26.90433333333333</v>
      </c>
      <c r="J56" s="74">
        <f t="shared" si="9"/>
        <v>269.04333333333329</v>
      </c>
      <c r="L56" s="20"/>
      <c r="M56" s="82"/>
    </row>
    <row r="57" spans="2:13" ht="14" x14ac:dyDescent="0.15">
      <c r="B57" s="75">
        <v>20</v>
      </c>
      <c r="C57" s="94" t="s">
        <v>7</v>
      </c>
      <c r="D57" s="70">
        <v>0.29499999999999998</v>
      </c>
      <c r="E57" s="70">
        <v>0.29199999999999998</v>
      </c>
      <c r="F57" s="70">
        <v>0.29099999999999998</v>
      </c>
      <c r="G57" s="71">
        <f t="shared" si="8"/>
        <v>0.29266666666666663</v>
      </c>
      <c r="H57" s="72">
        <v>10</v>
      </c>
      <c r="I57" s="73">
        <f t="shared" si="5"/>
        <v>28.34066666666666</v>
      </c>
      <c r="J57" s="74">
        <f t="shared" si="9"/>
        <v>283.40666666666658</v>
      </c>
      <c r="L57" s="20"/>
      <c r="M57" s="82"/>
    </row>
    <row r="58" spans="2:13" ht="14" x14ac:dyDescent="0.15">
      <c r="B58" s="75">
        <v>30</v>
      </c>
      <c r="C58" s="94" t="s">
        <v>7</v>
      </c>
      <c r="D58" s="70">
        <v>0.29699999999999999</v>
      </c>
      <c r="E58" s="70">
        <v>0.25600000000000001</v>
      </c>
      <c r="F58" s="70">
        <v>0.23599999999999999</v>
      </c>
      <c r="G58" s="71">
        <f t="shared" si="8"/>
        <v>0.26299999999999996</v>
      </c>
      <c r="H58" s="72">
        <v>10</v>
      </c>
      <c r="I58" s="73">
        <f t="shared" si="5"/>
        <v>24.216999999999995</v>
      </c>
      <c r="J58" s="74">
        <f t="shared" si="9"/>
        <v>242.16999999999996</v>
      </c>
      <c r="L58" s="20"/>
      <c r="M58" s="82"/>
    </row>
    <row r="59" spans="2:13" ht="14" x14ac:dyDescent="0.15">
      <c r="B59" s="75">
        <v>40</v>
      </c>
      <c r="C59" s="94" t="s">
        <v>7</v>
      </c>
      <c r="D59" s="70">
        <v>0.28799999999999998</v>
      </c>
      <c r="E59" s="70">
        <v>0.27100000000000002</v>
      </c>
      <c r="F59" s="70">
        <v>0.247</v>
      </c>
      <c r="G59" s="71">
        <f t="shared" si="8"/>
        <v>0.26866666666666666</v>
      </c>
      <c r="H59" s="72">
        <v>10</v>
      </c>
      <c r="I59" s="73">
        <f t="shared" si="5"/>
        <v>25.004666666666669</v>
      </c>
      <c r="J59" s="74">
        <f t="shared" si="9"/>
        <v>250.04666666666668</v>
      </c>
      <c r="L59" s="20"/>
      <c r="M59" s="82"/>
    </row>
    <row r="60" spans="2:13" ht="14" x14ac:dyDescent="0.15">
      <c r="B60" s="75">
        <v>50</v>
      </c>
      <c r="C60" s="94" t="s">
        <v>7</v>
      </c>
      <c r="D60" s="70">
        <v>0.28699999999999998</v>
      </c>
      <c r="E60" s="70">
        <v>0.27400000000000002</v>
      </c>
      <c r="F60" s="70">
        <v>0.27600000000000002</v>
      </c>
      <c r="G60" s="71">
        <f t="shared" si="8"/>
        <v>0.27899999999999997</v>
      </c>
      <c r="H60" s="72">
        <v>10</v>
      </c>
      <c r="I60" s="73">
        <f t="shared" si="5"/>
        <v>26.440999999999999</v>
      </c>
      <c r="J60" s="74">
        <f t="shared" si="9"/>
        <v>264.40999999999997</v>
      </c>
      <c r="L60" s="20"/>
    </row>
    <row r="61" spans="2:13" ht="14" x14ac:dyDescent="0.15">
      <c r="B61" s="75">
        <v>60</v>
      </c>
      <c r="C61" s="94" t="s">
        <v>7</v>
      </c>
      <c r="D61" s="70">
        <v>0.27400000000000002</v>
      </c>
      <c r="E61" s="70">
        <v>0.30399999999999999</v>
      </c>
      <c r="F61" s="70">
        <v>0.28999999999999998</v>
      </c>
      <c r="G61" s="71">
        <f t="shared" si="8"/>
        <v>0.28933333333333339</v>
      </c>
      <c r="H61" s="72">
        <v>10</v>
      </c>
      <c r="I61" s="73">
        <f t="shared" si="5"/>
        <v>27.877333333333343</v>
      </c>
      <c r="J61" s="74">
        <f t="shared" si="9"/>
        <v>278.77333333333343</v>
      </c>
      <c r="L61" s="20"/>
    </row>
    <row r="62" spans="2:13" ht="14" x14ac:dyDescent="0.15">
      <c r="B62" s="27"/>
      <c r="C62" s="76"/>
      <c r="D62" s="77"/>
      <c r="E62" s="77"/>
      <c r="F62" s="77"/>
      <c r="G62" s="78"/>
      <c r="H62" s="79"/>
      <c r="I62" s="80"/>
      <c r="J62" s="81"/>
      <c r="L62" s="20"/>
    </row>
    <row r="63" spans="2:13" ht="14" x14ac:dyDescent="0.15">
      <c r="B63" s="69">
        <v>0</v>
      </c>
      <c r="C63" s="94" t="s">
        <v>6</v>
      </c>
      <c r="D63" s="83">
        <v>0.315</v>
      </c>
      <c r="E63" s="83">
        <v>0.33100000000000002</v>
      </c>
      <c r="F63" s="83">
        <v>0.33500000000000002</v>
      </c>
      <c r="G63" s="71">
        <f t="shared" ref="G63:G69" si="10">AVERAGE(D63:F63)</f>
        <v>0.32700000000000001</v>
      </c>
      <c r="H63" s="72">
        <v>10</v>
      </c>
      <c r="I63" s="73">
        <f t="shared" si="5"/>
        <v>33.113</v>
      </c>
      <c r="J63" s="74">
        <f>I63*10</f>
        <v>331.13</v>
      </c>
      <c r="L63" s="20"/>
    </row>
    <row r="64" spans="2:13" ht="14" x14ac:dyDescent="0.15">
      <c r="B64" s="75">
        <v>10</v>
      </c>
      <c r="C64" s="94" t="s">
        <v>6</v>
      </c>
      <c r="D64" s="83">
        <v>0.34399999999999997</v>
      </c>
      <c r="E64" s="83">
        <v>0.27200000000000002</v>
      </c>
      <c r="F64" s="83">
        <v>0.35399999999999998</v>
      </c>
      <c r="G64" s="71">
        <f t="shared" si="10"/>
        <v>0.32333333333333331</v>
      </c>
      <c r="H64" s="72">
        <v>10</v>
      </c>
      <c r="I64" s="73">
        <f t="shared" si="5"/>
        <v>32.603333333333325</v>
      </c>
      <c r="J64" s="74">
        <f t="shared" ref="J64:J69" si="11">I64*10</f>
        <v>326.03333333333325</v>
      </c>
      <c r="L64" s="20"/>
    </row>
    <row r="65" spans="2:24" ht="14" x14ac:dyDescent="0.15">
      <c r="B65" s="75">
        <v>20</v>
      </c>
      <c r="C65" s="94" t="s">
        <v>6</v>
      </c>
      <c r="D65" s="83">
        <v>0.31</v>
      </c>
      <c r="E65" s="83">
        <v>0.30399999999999999</v>
      </c>
      <c r="F65" s="83">
        <v>0.29299999999999998</v>
      </c>
      <c r="G65" s="71">
        <f t="shared" si="10"/>
        <v>0.30233333333333334</v>
      </c>
      <c r="H65" s="72">
        <v>10</v>
      </c>
      <c r="I65" s="73">
        <f t="shared" si="5"/>
        <v>29.684333333333331</v>
      </c>
      <c r="J65" s="74">
        <f t="shared" si="11"/>
        <v>296.84333333333331</v>
      </c>
      <c r="L65" s="20"/>
    </row>
    <row r="66" spans="2:24" ht="14" x14ac:dyDescent="0.15">
      <c r="B66" s="75">
        <v>30</v>
      </c>
      <c r="C66" s="94" t="s">
        <v>6</v>
      </c>
      <c r="D66" s="83">
        <v>0.307</v>
      </c>
      <c r="E66" s="83">
        <v>0.27600000000000002</v>
      </c>
      <c r="F66" s="83">
        <v>0.33600000000000002</v>
      </c>
      <c r="G66" s="71">
        <f t="shared" si="10"/>
        <v>0.30633333333333335</v>
      </c>
      <c r="H66" s="72">
        <v>10</v>
      </c>
      <c r="I66" s="73">
        <f t="shared" si="5"/>
        <v>30.240333333333336</v>
      </c>
      <c r="J66" s="74">
        <f t="shared" si="11"/>
        <v>302.40333333333336</v>
      </c>
      <c r="L66" s="20"/>
    </row>
    <row r="67" spans="2:24" ht="14" x14ac:dyDescent="0.15">
      <c r="B67" s="75">
        <v>40</v>
      </c>
      <c r="C67" s="94" t="s">
        <v>6</v>
      </c>
      <c r="D67" s="84">
        <v>0.29899999999999999</v>
      </c>
      <c r="E67" s="84">
        <v>0.29899999999999999</v>
      </c>
      <c r="F67" s="84">
        <v>0.29099999999999998</v>
      </c>
      <c r="G67" s="71">
        <f t="shared" si="10"/>
        <v>0.29633333333333334</v>
      </c>
      <c r="H67" s="72">
        <v>10</v>
      </c>
      <c r="I67" s="73">
        <f t="shared" si="5"/>
        <v>28.850333333333335</v>
      </c>
      <c r="J67" s="74">
        <f t="shared" si="11"/>
        <v>288.50333333333333</v>
      </c>
    </row>
    <row r="68" spans="2:24" ht="14" x14ac:dyDescent="0.15">
      <c r="B68" s="75">
        <v>50</v>
      </c>
      <c r="C68" s="94" t="s">
        <v>6</v>
      </c>
      <c r="D68" s="84">
        <v>0.26</v>
      </c>
      <c r="E68" s="84">
        <v>0.246</v>
      </c>
      <c r="F68" s="84">
        <v>0.246</v>
      </c>
      <c r="G68" s="71">
        <f t="shared" si="10"/>
        <v>0.25066666666666665</v>
      </c>
      <c r="H68" s="72">
        <v>10</v>
      </c>
      <c r="I68" s="73">
        <f t="shared" si="5"/>
        <v>22.502666666666666</v>
      </c>
      <c r="J68" s="74">
        <f t="shared" si="11"/>
        <v>225.02666666666667</v>
      </c>
    </row>
    <row r="69" spans="2:24" ht="14" thickBot="1" x14ac:dyDescent="0.2">
      <c r="B69" s="75">
        <v>60</v>
      </c>
      <c r="C69" s="95" t="s">
        <v>6</v>
      </c>
      <c r="D69" s="85">
        <v>0.33700000000000002</v>
      </c>
      <c r="E69" s="85">
        <v>0.27400000000000002</v>
      </c>
      <c r="F69" s="85">
        <v>0.28799999999999998</v>
      </c>
      <c r="G69" s="86">
        <f t="shared" si="10"/>
        <v>0.29966666666666669</v>
      </c>
      <c r="H69" s="87">
        <v>10</v>
      </c>
      <c r="I69" s="88">
        <f t="shared" si="5"/>
        <v>29.313666666666673</v>
      </c>
      <c r="J69" s="89">
        <f t="shared" si="11"/>
        <v>293.13666666666671</v>
      </c>
    </row>
    <row r="71" spans="2:24" ht="16" x14ac:dyDescent="0.2">
      <c r="B71" s="17" t="s">
        <v>11</v>
      </c>
      <c r="C71" s="18"/>
      <c r="D71" s="18"/>
      <c r="E71" s="19"/>
    </row>
    <row r="72" spans="2:24" x14ac:dyDescent="0.15">
      <c r="B72" s="20"/>
      <c r="C72" s="20"/>
      <c r="D72" s="21" t="s">
        <v>12</v>
      </c>
      <c r="E72" s="21" t="s">
        <v>13</v>
      </c>
      <c r="F72" s="20"/>
      <c r="G72" s="20"/>
      <c r="H72" s="20"/>
      <c r="I72" s="20"/>
      <c r="J72" s="20"/>
      <c r="K72" s="20"/>
      <c r="L72" s="20"/>
    </row>
    <row r="73" spans="2:24" ht="16" thickBot="1" x14ac:dyDescent="0.25">
      <c r="B73" s="21" t="s">
        <v>14</v>
      </c>
      <c r="C73" s="21" t="s">
        <v>14</v>
      </c>
      <c r="D73" s="21" t="s">
        <v>15</v>
      </c>
      <c r="E73" s="21" t="s">
        <v>16</v>
      </c>
      <c r="F73" s="20"/>
      <c r="G73" s="20"/>
      <c r="H73" s="20"/>
      <c r="I73" s="20"/>
      <c r="J73" s="20"/>
      <c r="K73" s="20"/>
      <c r="L73" s="20"/>
      <c r="N73" s="22" t="s">
        <v>17</v>
      </c>
    </row>
    <row r="74" spans="2:24" x14ac:dyDescent="0.15">
      <c r="B74" s="102">
        <v>0.09</v>
      </c>
      <c r="C74" s="102">
        <v>8.5999999999999993E-2</v>
      </c>
      <c r="D74" s="23">
        <f t="shared" ref="D74:D80" si="12">AVERAGE(B74:C74)</f>
        <v>8.7999999999999995E-2</v>
      </c>
      <c r="E74" s="23">
        <v>0</v>
      </c>
      <c r="F74" s="20"/>
      <c r="G74" s="20"/>
      <c r="H74" s="20"/>
      <c r="I74" s="20"/>
      <c r="J74" s="20"/>
      <c r="K74" s="20"/>
      <c r="L74" s="20"/>
      <c r="N74" s="24" t="s">
        <v>0</v>
      </c>
      <c r="O74" s="25" t="s">
        <v>0</v>
      </c>
      <c r="P74" s="96" t="s">
        <v>5</v>
      </c>
      <c r="Q74" s="97" t="s">
        <v>5</v>
      </c>
      <c r="R74" s="98" t="s">
        <v>5</v>
      </c>
      <c r="S74" s="99" t="s">
        <v>4</v>
      </c>
      <c r="T74" s="100" t="s">
        <v>4</v>
      </c>
      <c r="U74" s="101" t="s">
        <v>4</v>
      </c>
      <c r="V74" s="99" t="s">
        <v>3</v>
      </c>
      <c r="W74" s="100" t="s">
        <v>3</v>
      </c>
      <c r="X74" s="101" t="s">
        <v>3</v>
      </c>
    </row>
    <row r="75" spans="2:24" x14ac:dyDescent="0.15">
      <c r="B75" s="103">
        <v>0.158</v>
      </c>
      <c r="C75" s="103">
        <v>0.161</v>
      </c>
      <c r="D75" s="20">
        <f t="shared" si="12"/>
        <v>0.1595</v>
      </c>
      <c r="E75" s="20">
        <v>10</v>
      </c>
      <c r="F75" s="20"/>
      <c r="G75" s="20"/>
      <c r="H75" s="20"/>
      <c r="I75" s="20"/>
      <c r="J75" s="20"/>
      <c r="K75" s="20"/>
      <c r="L75" s="20"/>
      <c r="N75" s="30">
        <v>1</v>
      </c>
      <c r="O75" s="31">
        <v>2</v>
      </c>
      <c r="P75" s="30">
        <v>3</v>
      </c>
      <c r="Q75" s="1">
        <v>4</v>
      </c>
      <c r="R75" s="32">
        <v>5</v>
      </c>
      <c r="S75" s="30">
        <v>6</v>
      </c>
      <c r="T75" s="1">
        <v>7</v>
      </c>
      <c r="U75" s="32">
        <v>8</v>
      </c>
      <c r="V75" s="30">
        <v>9</v>
      </c>
      <c r="W75" s="1">
        <v>10</v>
      </c>
      <c r="X75" s="32">
        <v>11</v>
      </c>
    </row>
    <row r="76" spans="2:24" x14ac:dyDescent="0.15">
      <c r="B76" s="104">
        <v>0.23799999999999999</v>
      </c>
      <c r="C76" s="105">
        <v>0.23499999999999999</v>
      </c>
      <c r="D76" s="20">
        <f t="shared" si="12"/>
        <v>0.23649999999999999</v>
      </c>
      <c r="E76" s="20">
        <v>20</v>
      </c>
      <c r="F76" s="20"/>
      <c r="G76" s="20"/>
      <c r="H76" s="20"/>
      <c r="I76" s="20"/>
      <c r="J76" s="20"/>
      <c r="K76" s="20"/>
      <c r="L76" s="20"/>
      <c r="M76" s="35">
        <v>0</v>
      </c>
      <c r="N76" s="36">
        <v>0.09</v>
      </c>
      <c r="O76" s="37">
        <v>8.5999999999999993E-2</v>
      </c>
      <c r="P76" s="38">
        <v>0.26</v>
      </c>
      <c r="Q76" s="3">
        <v>0.27400000000000002</v>
      </c>
      <c r="R76" s="39">
        <v>0.254</v>
      </c>
      <c r="S76" s="28">
        <v>0.28599999999999998</v>
      </c>
      <c r="T76" s="2">
        <v>0.27200000000000002</v>
      </c>
      <c r="U76" s="29">
        <v>0.26800000000000002</v>
      </c>
      <c r="V76" s="40">
        <v>0.30199999999999999</v>
      </c>
      <c r="W76" s="3">
        <v>0.29899999999999999</v>
      </c>
      <c r="X76" s="41">
        <v>0.28599999999999998</v>
      </c>
    </row>
    <row r="77" spans="2:24" x14ac:dyDescent="0.15">
      <c r="B77" s="106">
        <v>0.32300000000000001</v>
      </c>
      <c r="C77" s="106">
        <v>0.317</v>
      </c>
      <c r="D77" s="20">
        <f t="shared" si="12"/>
        <v>0.32</v>
      </c>
      <c r="E77" s="20">
        <v>30</v>
      </c>
      <c r="F77" s="20"/>
      <c r="G77" s="20"/>
      <c r="H77" s="20"/>
      <c r="I77" s="20"/>
      <c r="J77" s="20"/>
      <c r="K77" s="20"/>
      <c r="L77" s="20"/>
      <c r="M77" s="43">
        <v>10</v>
      </c>
      <c r="N77" s="28">
        <v>0.158</v>
      </c>
      <c r="O77" s="44">
        <v>0.161</v>
      </c>
      <c r="P77" s="40">
        <v>0.33</v>
      </c>
      <c r="Q77" s="8">
        <v>0.27800000000000002</v>
      </c>
      <c r="R77" s="39">
        <v>0.31</v>
      </c>
      <c r="S77" s="38">
        <v>0.26</v>
      </c>
      <c r="T77" s="8">
        <v>0.26300000000000001</v>
      </c>
      <c r="U77" s="34">
        <v>0.26400000000000001</v>
      </c>
      <c r="V77" s="38">
        <v>0.28299999999999997</v>
      </c>
      <c r="W77" s="3">
        <v>0.27900000000000003</v>
      </c>
      <c r="X77" s="39">
        <v>0.28199999999999997</v>
      </c>
    </row>
    <row r="78" spans="2:24" x14ac:dyDescent="0.15">
      <c r="B78" s="107">
        <v>0.372</v>
      </c>
      <c r="C78" s="107">
        <v>0.38400000000000001</v>
      </c>
      <c r="D78" s="20">
        <f t="shared" si="12"/>
        <v>0.378</v>
      </c>
      <c r="E78" s="20">
        <v>40</v>
      </c>
      <c r="F78" s="20"/>
      <c r="G78" s="20"/>
      <c r="H78" s="20"/>
      <c r="I78" s="20"/>
      <c r="J78" s="20"/>
      <c r="K78" s="20"/>
      <c r="L78" s="20"/>
      <c r="M78" s="43">
        <v>20</v>
      </c>
      <c r="N78" s="33">
        <v>0.23799999999999999</v>
      </c>
      <c r="O78" s="46">
        <v>0.23499999999999999</v>
      </c>
      <c r="P78" s="40">
        <v>0.27300000000000002</v>
      </c>
      <c r="Q78" s="3">
        <v>0.22800000000000001</v>
      </c>
      <c r="R78" s="39">
        <v>0.30199999999999999</v>
      </c>
      <c r="S78" s="38">
        <v>0.27700000000000002</v>
      </c>
      <c r="T78" s="5">
        <v>0.27200000000000002</v>
      </c>
      <c r="U78" s="39">
        <v>0.28499999999999998</v>
      </c>
      <c r="V78" s="38">
        <v>0.26</v>
      </c>
      <c r="W78" s="8">
        <v>0.27900000000000003</v>
      </c>
      <c r="X78" s="39">
        <v>0.29099999999999998</v>
      </c>
    </row>
    <row r="79" spans="2:24" x14ac:dyDescent="0.15">
      <c r="B79" s="108">
        <v>0.46200000000000002</v>
      </c>
      <c r="C79" s="109">
        <v>0.45500000000000002</v>
      </c>
      <c r="D79" s="20">
        <f t="shared" si="12"/>
        <v>0.45850000000000002</v>
      </c>
      <c r="E79" s="20">
        <v>50</v>
      </c>
      <c r="F79" s="20"/>
      <c r="G79" s="20"/>
      <c r="H79" s="20"/>
      <c r="I79" s="20"/>
      <c r="J79" s="20"/>
      <c r="K79" s="20"/>
      <c r="L79" s="20"/>
      <c r="M79" s="43">
        <v>30</v>
      </c>
      <c r="N79" s="42">
        <v>0.32300000000000001</v>
      </c>
      <c r="O79" s="48">
        <v>0.317</v>
      </c>
      <c r="P79" s="40">
        <v>0.27300000000000002</v>
      </c>
      <c r="Q79" s="3">
        <v>0.24399999999999999</v>
      </c>
      <c r="R79" s="39">
        <v>0.25800000000000001</v>
      </c>
      <c r="S79" s="38">
        <v>0.27100000000000002</v>
      </c>
      <c r="T79" s="8">
        <v>0.27100000000000002</v>
      </c>
      <c r="U79" s="39">
        <v>0.28100000000000003</v>
      </c>
      <c r="V79" s="38">
        <v>0.23499999999999999</v>
      </c>
      <c r="W79" s="3">
        <v>0.30499999999999999</v>
      </c>
      <c r="X79" s="39">
        <v>0.27900000000000003</v>
      </c>
    </row>
    <row r="80" spans="2:24" x14ac:dyDescent="0.15">
      <c r="B80" s="110">
        <v>0.53400000000000003</v>
      </c>
      <c r="C80" s="109">
        <v>0.51800000000000002</v>
      </c>
      <c r="D80" s="20">
        <f t="shared" si="12"/>
        <v>0.52600000000000002</v>
      </c>
      <c r="E80" s="20">
        <v>60</v>
      </c>
      <c r="F80" s="20"/>
      <c r="G80" s="20"/>
      <c r="H80" s="20"/>
      <c r="I80" s="20"/>
      <c r="J80" s="20"/>
      <c r="K80" s="20"/>
      <c r="L80" s="20"/>
      <c r="M80" s="43">
        <v>40</v>
      </c>
      <c r="N80" s="45">
        <v>0.372</v>
      </c>
      <c r="O80" s="50">
        <v>0.38400000000000001</v>
      </c>
      <c r="P80" s="40">
        <v>0.251</v>
      </c>
      <c r="Q80" s="3">
        <v>0.249</v>
      </c>
      <c r="R80" s="39">
        <v>0.27900000000000003</v>
      </c>
      <c r="S80" s="33">
        <v>0.25700000000000001</v>
      </c>
      <c r="T80" s="3">
        <v>0.26</v>
      </c>
      <c r="U80" s="51">
        <v>0.26</v>
      </c>
      <c r="V80" s="40">
        <v>0.26900000000000002</v>
      </c>
      <c r="W80" s="3">
        <v>0.29199999999999998</v>
      </c>
      <c r="X80" s="39">
        <v>0.28499999999999998</v>
      </c>
    </row>
    <row r="81" spans="2:24" ht="16" x14ac:dyDescent="0.2">
      <c r="B81" s="21" t="s">
        <v>18</v>
      </c>
      <c r="C81" s="52">
        <v>136.19999999999999</v>
      </c>
      <c r="D81" s="20"/>
      <c r="E81" s="20"/>
      <c r="F81" s="20"/>
      <c r="G81" s="20"/>
      <c r="H81" s="20"/>
      <c r="I81" s="20"/>
      <c r="J81" s="20"/>
      <c r="K81" s="20"/>
      <c r="L81" s="20"/>
      <c r="M81" s="43">
        <v>50</v>
      </c>
      <c r="N81" s="47">
        <v>0.46200000000000002</v>
      </c>
      <c r="O81" s="53">
        <v>0.45500000000000002</v>
      </c>
      <c r="P81" s="40">
        <v>0.25800000000000001</v>
      </c>
      <c r="Q81" s="2">
        <v>0.27100000000000002</v>
      </c>
      <c r="R81" s="39">
        <v>0.251</v>
      </c>
      <c r="S81" s="40">
        <v>0.27200000000000002</v>
      </c>
      <c r="T81" s="3">
        <v>0.29299999999999998</v>
      </c>
      <c r="U81" s="39">
        <v>0.28499999999999998</v>
      </c>
      <c r="V81" s="40">
        <v>0.24199999999999999</v>
      </c>
      <c r="W81" s="3">
        <v>0.23499999999999999</v>
      </c>
      <c r="X81" s="51">
        <v>0.24099999999999999</v>
      </c>
    </row>
    <row r="82" spans="2:24" ht="17" thickBot="1" x14ac:dyDescent="0.25">
      <c r="B82" s="21" t="s">
        <v>19</v>
      </c>
      <c r="C82" s="52">
        <v>-12.154999999999999</v>
      </c>
      <c r="D82" s="20"/>
      <c r="E82" s="20"/>
      <c r="F82" s="20"/>
      <c r="G82" s="20"/>
      <c r="H82" s="20"/>
      <c r="I82" s="20"/>
      <c r="J82" s="20"/>
      <c r="K82" s="20"/>
      <c r="L82" s="20"/>
      <c r="M82" s="43">
        <v>60</v>
      </c>
      <c r="N82" s="49">
        <v>0.53400000000000003</v>
      </c>
      <c r="O82" s="54">
        <v>0.51800000000000002</v>
      </c>
      <c r="P82" s="55">
        <v>0.29199999999999998</v>
      </c>
      <c r="Q82" s="56">
        <v>0.27</v>
      </c>
      <c r="R82" s="57">
        <v>0.218</v>
      </c>
      <c r="S82" s="55">
        <v>0.27300000000000002</v>
      </c>
      <c r="T82" s="58">
        <v>0.28199999999999997</v>
      </c>
      <c r="U82" s="59">
        <v>0.26700000000000002</v>
      </c>
      <c r="V82" s="60">
        <v>0.23699999999999999</v>
      </c>
      <c r="W82" s="58">
        <v>0.24</v>
      </c>
      <c r="X82" s="59">
        <v>0.27600000000000002</v>
      </c>
    </row>
    <row r="83" spans="2:24" x14ac:dyDescent="0.15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O83" s="61"/>
      <c r="P83" s="61"/>
      <c r="Q83" s="61"/>
      <c r="R83" s="61"/>
      <c r="S83" s="61"/>
      <c r="T83" s="61"/>
      <c r="U83" s="61"/>
      <c r="V83" s="61"/>
      <c r="W83" s="61"/>
      <c r="X83" s="61"/>
    </row>
    <row r="84" spans="2:24" x14ac:dyDescent="0.15">
      <c r="B84" s="20"/>
      <c r="C84" s="20"/>
      <c r="D84" s="20"/>
      <c r="E84" s="20"/>
      <c r="F84" s="20"/>
      <c r="G84" s="20"/>
      <c r="H84" s="20"/>
      <c r="I84" s="20"/>
      <c r="J84" s="62"/>
      <c r="K84" s="20"/>
      <c r="L84" s="20"/>
    </row>
    <row r="86" spans="2:24" ht="14" thickBot="1" x14ac:dyDescent="0.2"/>
    <row r="87" spans="2:24" ht="56" x14ac:dyDescent="0.15">
      <c r="C87" s="63" t="s">
        <v>20</v>
      </c>
      <c r="D87" s="64" t="s">
        <v>21</v>
      </c>
      <c r="E87" s="64" t="s">
        <v>21</v>
      </c>
      <c r="F87" s="64" t="s">
        <v>21</v>
      </c>
      <c r="G87" s="64" t="s">
        <v>22</v>
      </c>
      <c r="H87" s="64" t="s">
        <v>23</v>
      </c>
      <c r="I87" s="64" t="s">
        <v>24</v>
      </c>
      <c r="J87" s="65" t="s">
        <v>25</v>
      </c>
      <c r="K87" s="20"/>
      <c r="L87" s="20"/>
      <c r="M87" s="20"/>
    </row>
    <row r="88" spans="2:24" x14ac:dyDescent="0.15">
      <c r="C88" s="66"/>
      <c r="D88" s="67"/>
      <c r="E88" s="67"/>
      <c r="F88" s="67"/>
      <c r="G88" s="67"/>
      <c r="H88" s="67"/>
      <c r="I88" s="67"/>
      <c r="J88" s="68"/>
      <c r="L88" s="20"/>
      <c r="M88" s="20"/>
    </row>
    <row r="89" spans="2:24" ht="14" x14ac:dyDescent="0.15">
      <c r="B89" s="69">
        <v>0</v>
      </c>
      <c r="C89" s="94" t="s">
        <v>5</v>
      </c>
      <c r="D89" s="70">
        <v>0.26</v>
      </c>
      <c r="E89" s="70">
        <v>0.27400000000000002</v>
      </c>
      <c r="F89" s="70">
        <v>0.254</v>
      </c>
      <c r="G89" s="71">
        <f>AVERAGE(D89:F89)</f>
        <v>0.26266666666666666</v>
      </c>
      <c r="H89" s="72">
        <v>10</v>
      </c>
      <c r="I89" s="73">
        <f>136.2*G89-12.155</f>
        <v>23.620199999999997</v>
      </c>
      <c r="J89" s="74">
        <f>I89*10</f>
        <v>236.20199999999997</v>
      </c>
      <c r="L89" s="20"/>
      <c r="M89" s="20"/>
    </row>
    <row r="90" spans="2:24" ht="14" x14ac:dyDescent="0.15">
      <c r="B90" s="75">
        <v>10</v>
      </c>
      <c r="C90" s="94" t="s">
        <v>5</v>
      </c>
      <c r="D90" s="70">
        <v>0.33</v>
      </c>
      <c r="E90" s="70">
        <v>0.27800000000000002</v>
      </c>
      <c r="F90" s="70">
        <v>0.31</v>
      </c>
      <c r="G90" s="71">
        <f>AVERAGE(D90:F90)</f>
        <v>0.30600000000000005</v>
      </c>
      <c r="H90" s="72">
        <v>10</v>
      </c>
      <c r="I90" s="73">
        <f t="shared" ref="I90:I103" si="13">136.2*G90-12.155</f>
        <v>29.522200000000005</v>
      </c>
      <c r="J90" s="74">
        <f t="shared" ref="J90:J95" si="14">I90*10</f>
        <v>295.22200000000004</v>
      </c>
      <c r="L90" s="20"/>
      <c r="M90" s="20"/>
    </row>
    <row r="91" spans="2:24" ht="14" x14ac:dyDescent="0.15">
      <c r="B91" s="75">
        <v>20</v>
      </c>
      <c r="C91" s="94" t="s">
        <v>5</v>
      </c>
      <c r="D91" s="70">
        <v>0.27300000000000002</v>
      </c>
      <c r="E91" s="70">
        <v>0.22800000000000001</v>
      </c>
      <c r="F91" s="70">
        <v>0.30199999999999999</v>
      </c>
      <c r="G91" s="71">
        <f t="shared" ref="G91:G95" si="15">AVERAGE(D91:F91)</f>
        <v>0.26766666666666666</v>
      </c>
      <c r="H91" s="72">
        <v>10</v>
      </c>
      <c r="I91" s="73">
        <f t="shared" si="13"/>
        <v>24.301199999999994</v>
      </c>
      <c r="J91" s="74">
        <f t="shared" si="14"/>
        <v>243.01199999999994</v>
      </c>
      <c r="L91" s="20"/>
      <c r="M91" s="20"/>
    </row>
    <row r="92" spans="2:24" ht="14" x14ac:dyDescent="0.15">
      <c r="B92" s="75">
        <v>30</v>
      </c>
      <c r="C92" s="94" t="s">
        <v>5</v>
      </c>
      <c r="D92" s="70">
        <v>0.27300000000000002</v>
      </c>
      <c r="E92" s="70">
        <v>0.24399999999999999</v>
      </c>
      <c r="F92" s="70">
        <v>0.25800000000000001</v>
      </c>
      <c r="G92" s="71">
        <f t="shared" si="15"/>
        <v>0.25833333333333336</v>
      </c>
      <c r="H92" s="72">
        <v>10</v>
      </c>
      <c r="I92" s="73">
        <f t="shared" si="13"/>
        <v>23.03</v>
      </c>
      <c r="J92" s="74">
        <f t="shared" si="14"/>
        <v>230.3</v>
      </c>
      <c r="L92" s="20"/>
      <c r="M92" s="20"/>
    </row>
    <row r="93" spans="2:24" ht="14" x14ac:dyDescent="0.15">
      <c r="B93" s="75">
        <v>40</v>
      </c>
      <c r="C93" s="94" t="s">
        <v>5</v>
      </c>
      <c r="D93" s="70">
        <v>0.251</v>
      </c>
      <c r="E93" s="70">
        <v>0.249</v>
      </c>
      <c r="F93" s="70">
        <v>0.27900000000000003</v>
      </c>
      <c r="G93" s="71">
        <f t="shared" si="15"/>
        <v>0.25966666666666666</v>
      </c>
      <c r="H93" s="72">
        <v>10</v>
      </c>
      <c r="I93" s="73">
        <f t="shared" si="13"/>
        <v>23.211599999999997</v>
      </c>
      <c r="J93" s="74">
        <f t="shared" si="14"/>
        <v>232.11599999999999</v>
      </c>
      <c r="L93" s="20"/>
      <c r="M93" s="20"/>
    </row>
    <row r="94" spans="2:24" ht="14" x14ac:dyDescent="0.15">
      <c r="B94" s="75">
        <v>50</v>
      </c>
      <c r="C94" s="94" t="s">
        <v>5</v>
      </c>
      <c r="D94" s="70">
        <v>0.25800000000000001</v>
      </c>
      <c r="E94" s="70">
        <v>0.27100000000000002</v>
      </c>
      <c r="F94" s="70">
        <v>0.251</v>
      </c>
      <c r="G94" s="71">
        <f t="shared" si="15"/>
        <v>0.26</v>
      </c>
      <c r="H94" s="72">
        <v>10</v>
      </c>
      <c r="I94" s="73">
        <f t="shared" si="13"/>
        <v>23.256999999999998</v>
      </c>
      <c r="J94" s="74">
        <f t="shared" si="14"/>
        <v>232.57</v>
      </c>
      <c r="L94" s="20"/>
      <c r="M94" s="20"/>
    </row>
    <row r="95" spans="2:24" ht="14" x14ac:dyDescent="0.15">
      <c r="B95" s="75">
        <v>60</v>
      </c>
      <c r="C95" s="94" t="s">
        <v>5</v>
      </c>
      <c r="D95" s="70">
        <v>0.29199999999999998</v>
      </c>
      <c r="E95" s="70">
        <v>0.27</v>
      </c>
      <c r="F95" s="70">
        <v>0.218</v>
      </c>
      <c r="G95" s="71">
        <f t="shared" si="15"/>
        <v>0.26</v>
      </c>
      <c r="H95" s="72">
        <v>10</v>
      </c>
      <c r="I95" s="73">
        <f t="shared" si="13"/>
        <v>23.256999999999998</v>
      </c>
      <c r="J95" s="74">
        <f t="shared" si="14"/>
        <v>232.57</v>
      </c>
      <c r="L95" s="20"/>
      <c r="M95" s="20"/>
    </row>
    <row r="96" spans="2:24" ht="14" x14ac:dyDescent="0.15">
      <c r="B96" s="75"/>
      <c r="C96" s="76"/>
      <c r="D96" s="77"/>
      <c r="E96" s="77"/>
      <c r="F96" s="77"/>
      <c r="G96" s="78"/>
      <c r="H96" s="79"/>
      <c r="I96" s="80"/>
      <c r="J96" s="81"/>
      <c r="L96" s="20"/>
      <c r="M96" s="20"/>
    </row>
    <row r="97" spans="2:13" ht="14" x14ac:dyDescent="0.15">
      <c r="B97" s="69">
        <v>0</v>
      </c>
      <c r="C97" s="94" t="s">
        <v>4</v>
      </c>
      <c r="D97" s="70">
        <v>0.28599999999999998</v>
      </c>
      <c r="E97" s="70">
        <v>0.27200000000000002</v>
      </c>
      <c r="F97" s="70">
        <v>0.26800000000000002</v>
      </c>
      <c r="G97" s="71">
        <f t="shared" ref="G97:G103" si="16">AVERAGE(D97:F97)</f>
        <v>0.27533333333333337</v>
      </c>
      <c r="H97" s="72">
        <v>10</v>
      </c>
      <c r="I97" s="73">
        <f t="shared" si="13"/>
        <v>25.345399999999998</v>
      </c>
      <c r="J97" s="74">
        <f t="shared" ref="J97:J103" si="17">I97*10</f>
        <v>253.45399999999998</v>
      </c>
      <c r="L97" s="20"/>
      <c r="M97" s="82"/>
    </row>
    <row r="98" spans="2:13" ht="14" x14ac:dyDescent="0.15">
      <c r="B98" s="75">
        <v>10</v>
      </c>
      <c r="C98" s="94" t="s">
        <v>4</v>
      </c>
      <c r="D98" s="70">
        <v>0.26</v>
      </c>
      <c r="E98" s="70">
        <v>0.26300000000000001</v>
      </c>
      <c r="F98" s="70">
        <v>0.26400000000000001</v>
      </c>
      <c r="G98" s="71">
        <f t="shared" si="16"/>
        <v>0.26233333333333336</v>
      </c>
      <c r="H98" s="72">
        <v>10</v>
      </c>
      <c r="I98" s="73">
        <f t="shared" si="13"/>
        <v>23.574800000000003</v>
      </c>
      <c r="J98" s="74">
        <f t="shared" si="17"/>
        <v>235.74800000000005</v>
      </c>
      <c r="L98" s="20"/>
      <c r="M98" s="82"/>
    </row>
    <row r="99" spans="2:13" ht="14" x14ac:dyDescent="0.15">
      <c r="B99" s="75">
        <v>20</v>
      </c>
      <c r="C99" s="94" t="s">
        <v>4</v>
      </c>
      <c r="D99" s="70">
        <v>0.27700000000000002</v>
      </c>
      <c r="E99" s="70">
        <v>0.27200000000000002</v>
      </c>
      <c r="F99" s="70">
        <v>0.28499999999999998</v>
      </c>
      <c r="G99" s="71">
        <f t="shared" si="16"/>
        <v>0.27800000000000002</v>
      </c>
      <c r="H99" s="72">
        <v>10</v>
      </c>
      <c r="I99" s="73">
        <f t="shared" si="13"/>
        <v>25.708599999999997</v>
      </c>
      <c r="J99" s="74">
        <f t="shared" si="17"/>
        <v>257.08599999999996</v>
      </c>
      <c r="L99" s="20"/>
      <c r="M99" s="82"/>
    </row>
    <row r="100" spans="2:13" ht="14" x14ac:dyDescent="0.15">
      <c r="B100" s="75">
        <v>30</v>
      </c>
      <c r="C100" s="94" t="s">
        <v>4</v>
      </c>
      <c r="D100" s="70">
        <v>0.27100000000000002</v>
      </c>
      <c r="E100" s="70">
        <v>0.27100000000000002</v>
      </c>
      <c r="F100" s="70">
        <v>0.28100000000000003</v>
      </c>
      <c r="G100" s="71">
        <f t="shared" si="16"/>
        <v>0.27433333333333337</v>
      </c>
      <c r="H100" s="72">
        <v>10</v>
      </c>
      <c r="I100" s="73">
        <f t="shared" si="13"/>
        <v>25.209200000000003</v>
      </c>
      <c r="J100" s="74">
        <f t="shared" si="17"/>
        <v>252.09200000000004</v>
      </c>
      <c r="L100" s="20"/>
      <c r="M100" s="82"/>
    </row>
    <row r="101" spans="2:13" ht="14" x14ac:dyDescent="0.15">
      <c r="B101" s="75">
        <v>40</v>
      </c>
      <c r="C101" s="94" t="s">
        <v>4</v>
      </c>
      <c r="D101" s="70">
        <v>0.25700000000000001</v>
      </c>
      <c r="E101" s="70">
        <v>0.26</v>
      </c>
      <c r="F101" s="70">
        <v>0.26</v>
      </c>
      <c r="G101" s="71">
        <f t="shared" si="16"/>
        <v>0.25900000000000001</v>
      </c>
      <c r="H101" s="72">
        <v>10</v>
      </c>
      <c r="I101" s="73">
        <f t="shared" si="13"/>
        <v>23.120799999999996</v>
      </c>
      <c r="J101" s="74">
        <f t="shared" si="17"/>
        <v>231.20799999999997</v>
      </c>
      <c r="L101" s="20"/>
      <c r="M101" s="82"/>
    </row>
    <row r="102" spans="2:13" ht="14" x14ac:dyDescent="0.15">
      <c r="B102" s="75">
        <v>50</v>
      </c>
      <c r="C102" s="94" t="s">
        <v>4</v>
      </c>
      <c r="D102" s="70">
        <v>0.27200000000000002</v>
      </c>
      <c r="E102" s="70">
        <v>0.29299999999999998</v>
      </c>
      <c r="F102" s="70">
        <v>0.28499999999999998</v>
      </c>
      <c r="G102" s="71">
        <f t="shared" si="16"/>
        <v>0.28333333333333327</v>
      </c>
      <c r="H102" s="72">
        <v>10</v>
      </c>
      <c r="I102" s="73">
        <f t="shared" si="13"/>
        <v>26.434999999999988</v>
      </c>
      <c r="J102" s="74">
        <f t="shared" si="17"/>
        <v>264.34999999999991</v>
      </c>
      <c r="L102" s="20"/>
    </row>
    <row r="103" spans="2:13" ht="14" x14ac:dyDescent="0.15">
      <c r="B103" s="75">
        <v>60</v>
      </c>
      <c r="C103" s="94" t="s">
        <v>4</v>
      </c>
      <c r="D103" s="70">
        <v>0.27300000000000002</v>
      </c>
      <c r="E103" s="70">
        <v>0.28199999999999997</v>
      </c>
      <c r="F103" s="70">
        <v>0.26700000000000002</v>
      </c>
      <c r="G103" s="71">
        <f t="shared" si="16"/>
        <v>0.27399999999999997</v>
      </c>
      <c r="H103" s="72">
        <v>10</v>
      </c>
      <c r="I103" s="73">
        <f t="shared" si="13"/>
        <v>25.163799999999988</v>
      </c>
      <c r="J103" s="74">
        <f t="shared" si="17"/>
        <v>251.63799999999986</v>
      </c>
      <c r="L103" s="20"/>
    </row>
    <row r="104" spans="2:13" ht="14" x14ac:dyDescent="0.15">
      <c r="B104" s="27"/>
      <c r="C104" s="76"/>
      <c r="D104" s="77"/>
      <c r="E104" s="77"/>
      <c r="F104" s="77"/>
      <c r="G104" s="78"/>
      <c r="H104" s="79"/>
      <c r="I104" s="80"/>
      <c r="J104" s="81"/>
      <c r="L104" s="20"/>
    </row>
    <row r="105" spans="2:13" ht="14" x14ac:dyDescent="0.15">
      <c r="B105" s="69">
        <v>0</v>
      </c>
      <c r="C105" s="94" t="s">
        <v>3</v>
      </c>
      <c r="D105" s="83">
        <v>0.30199999999999999</v>
      </c>
      <c r="E105" s="83">
        <v>0.29899999999999999</v>
      </c>
      <c r="F105" s="83">
        <v>0.28599999999999998</v>
      </c>
      <c r="G105" s="71">
        <f t="shared" ref="G105:G111" si="18">AVERAGE(D105:F105)</f>
        <v>0.29566666666666669</v>
      </c>
      <c r="H105" s="72">
        <v>10</v>
      </c>
      <c r="I105" s="73">
        <f t="shared" ref="I105:I111" si="19">136.2*G105-12.155</f>
        <v>28.114799999999995</v>
      </c>
      <c r="J105" s="74">
        <f>I105*10</f>
        <v>281.14799999999997</v>
      </c>
      <c r="L105" s="20"/>
    </row>
    <row r="106" spans="2:13" ht="14" x14ac:dyDescent="0.15">
      <c r="B106" s="75">
        <v>10</v>
      </c>
      <c r="C106" s="94" t="s">
        <v>26</v>
      </c>
      <c r="D106" s="83">
        <v>0.28299999999999997</v>
      </c>
      <c r="E106" s="83">
        <v>0.27900000000000003</v>
      </c>
      <c r="F106" s="83">
        <v>0.28199999999999997</v>
      </c>
      <c r="G106" s="71">
        <f t="shared" si="18"/>
        <v>0.28133333333333338</v>
      </c>
      <c r="H106" s="72">
        <v>10</v>
      </c>
      <c r="I106" s="73">
        <f t="shared" si="19"/>
        <v>26.162600000000005</v>
      </c>
      <c r="J106" s="74">
        <f t="shared" ref="J106:J111" si="20">I106*10</f>
        <v>261.62600000000003</v>
      </c>
      <c r="L106" s="20"/>
    </row>
    <row r="107" spans="2:13" ht="14" x14ac:dyDescent="0.15">
      <c r="B107" s="75">
        <v>20</v>
      </c>
      <c r="C107" s="94" t="s">
        <v>27</v>
      </c>
      <c r="D107" s="83">
        <v>0.26</v>
      </c>
      <c r="E107" s="83">
        <v>0.27900000000000003</v>
      </c>
      <c r="F107" s="83">
        <v>0.29099999999999998</v>
      </c>
      <c r="G107" s="71">
        <f t="shared" si="18"/>
        <v>0.27666666666666667</v>
      </c>
      <c r="H107" s="72">
        <v>10</v>
      </c>
      <c r="I107" s="73">
        <f t="shared" si="19"/>
        <v>25.526999999999994</v>
      </c>
      <c r="J107" s="74">
        <f t="shared" si="20"/>
        <v>255.26999999999992</v>
      </c>
      <c r="L107" s="20"/>
    </row>
    <row r="108" spans="2:13" ht="14" x14ac:dyDescent="0.15">
      <c r="B108" s="75">
        <v>30</v>
      </c>
      <c r="C108" s="94" t="s">
        <v>28</v>
      </c>
      <c r="D108" s="83">
        <v>0.23499999999999999</v>
      </c>
      <c r="E108" s="83">
        <v>0.30499999999999999</v>
      </c>
      <c r="F108" s="83">
        <v>0.27900000000000003</v>
      </c>
      <c r="G108" s="71">
        <f t="shared" si="18"/>
        <v>0.27300000000000002</v>
      </c>
      <c r="H108" s="72">
        <v>10</v>
      </c>
      <c r="I108" s="73">
        <f t="shared" si="19"/>
        <v>25.0276</v>
      </c>
      <c r="J108" s="74">
        <f t="shared" si="20"/>
        <v>250.27600000000001</v>
      </c>
      <c r="L108" s="20"/>
    </row>
    <row r="109" spans="2:13" ht="14" x14ac:dyDescent="0.15">
      <c r="B109" s="75">
        <v>40</v>
      </c>
      <c r="C109" s="94" t="s">
        <v>29</v>
      </c>
      <c r="D109" s="84">
        <v>0.26900000000000002</v>
      </c>
      <c r="E109" s="84">
        <v>0.29199999999999998</v>
      </c>
      <c r="F109" s="84">
        <v>0.28499999999999998</v>
      </c>
      <c r="G109" s="71">
        <f t="shared" si="18"/>
        <v>0.28199999999999997</v>
      </c>
      <c r="H109" s="72">
        <v>10</v>
      </c>
      <c r="I109" s="73">
        <f t="shared" si="19"/>
        <v>26.253399999999992</v>
      </c>
      <c r="J109" s="74">
        <f t="shared" si="20"/>
        <v>262.53399999999993</v>
      </c>
    </row>
    <row r="110" spans="2:13" ht="14" x14ac:dyDescent="0.15">
      <c r="B110" s="75">
        <v>50</v>
      </c>
      <c r="C110" s="94" t="s">
        <v>30</v>
      </c>
      <c r="D110" s="84">
        <v>0.24199999999999999</v>
      </c>
      <c r="E110" s="84">
        <v>0.23499999999999999</v>
      </c>
      <c r="F110" s="84">
        <v>0.24099999999999999</v>
      </c>
      <c r="G110" s="71">
        <f t="shared" si="18"/>
        <v>0.23933333333333331</v>
      </c>
      <c r="H110" s="72">
        <v>10</v>
      </c>
      <c r="I110" s="73">
        <f t="shared" si="19"/>
        <v>20.442199999999993</v>
      </c>
      <c r="J110" s="74">
        <f t="shared" si="20"/>
        <v>204.42199999999991</v>
      </c>
    </row>
    <row r="111" spans="2:13" ht="14" thickBot="1" x14ac:dyDescent="0.2">
      <c r="B111" s="75">
        <v>60</v>
      </c>
      <c r="C111" s="95" t="s">
        <v>3</v>
      </c>
      <c r="D111" s="85">
        <v>0.23699999999999999</v>
      </c>
      <c r="E111" s="85">
        <v>0.24</v>
      </c>
      <c r="F111" s="85">
        <v>0.27600000000000002</v>
      </c>
      <c r="G111" s="86">
        <f t="shared" si="18"/>
        <v>0.251</v>
      </c>
      <c r="H111" s="87">
        <v>10</v>
      </c>
      <c r="I111" s="88">
        <f t="shared" si="19"/>
        <v>22.031199999999998</v>
      </c>
      <c r="J111" s="89">
        <f t="shared" si="20"/>
        <v>220.31199999999998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Design</vt:lpstr>
      <vt:lpstr>Raw Data</vt:lpstr>
      <vt:lpstr>Protein Quantification (INS)</vt:lpstr>
      <vt:lpstr>Protein Quantification (no INS)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 Users</dc:creator>
  <cp:lastModifiedBy>Microsoft Office User</cp:lastModifiedBy>
  <dcterms:created xsi:type="dcterms:W3CDTF">2011-01-18T20:51:17Z</dcterms:created>
  <dcterms:modified xsi:type="dcterms:W3CDTF">2022-05-11T18:49:51Z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