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6f4beb34e6123d68/Desktop/JoVE/PPR/63395/"/>
    </mc:Choice>
  </mc:AlternateContent>
  <xr:revisionPtr revIDLastSave="0" documentId="8_{A971F2D8-12C4-421C-822D-7441F89AC2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s" sheetId="2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hV1xhS+3Cdxrr/IVB7GsxiyTN7Wg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<sst xmlns="http://schemas.openxmlformats.org/spreadsheetml/2006/main" count="109" uniqueCount="87">
  <si>
    <t>Name of Material/ Equipment</t>
  </si>
  <si>
    <t>Company</t>
  </si>
  <si>
    <t>Catalog Number</t>
  </si>
  <si>
    <t>Comments/Description</t>
  </si>
  <si>
    <t>100% EtOH</t>
  </si>
  <si>
    <t>Fisher scientific</t>
  </si>
  <si>
    <t>22-032-601</t>
  </si>
  <si>
    <t>20 uL Filtered Pipette Tips</t>
  </si>
  <si>
    <t>Opentrons</t>
  </si>
  <si>
    <t>20uL tips</t>
  </si>
  <si>
    <t>2mL Microcentrifuge Tubes</t>
  </si>
  <si>
    <t>Fisher Scientific</t>
  </si>
  <si>
    <t>14-666-313</t>
  </si>
  <si>
    <t>Alternate product may be used</t>
  </si>
  <si>
    <t>Armadillo PCR Plate, 384-well, clear, white wells</t>
  </si>
  <si>
    <t>Thermo Scientific</t>
  </si>
  <si>
    <t>AB3384</t>
  </si>
  <si>
    <t>Celltreat 2mL 96 Deep Well Plates</t>
  </si>
  <si>
    <t>50-828-743</t>
  </si>
  <si>
    <t>For mastermix preparation</t>
  </si>
  <si>
    <t>Clear PCR Sealing Sheets</t>
  </si>
  <si>
    <t>AB0558</t>
  </si>
  <si>
    <t>DPEC Treated Water</t>
  </si>
  <si>
    <t>Ambion (Thermo Scientific)</t>
  </si>
  <si>
    <t>AM9916</t>
  </si>
  <si>
    <t>Flip Cap 50 mL Conical Tubes</t>
  </si>
  <si>
    <t>VWR</t>
  </si>
  <si>
    <t>75845-210</t>
  </si>
  <si>
    <t>For sample collection</t>
  </si>
  <si>
    <t>Foil PCR Sealing Sheets</t>
  </si>
  <si>
    <t>AB0626</t>
  </si>
  <si>
    <t>For storage of mastermix plates, Alternate product may be used</t>
  </si>
  <si>
    <t>HS_RPP30 Synthetic DNA</t>
  </si>
  <si>
    <t>Integrated DNA Technologies</t>
  </si>
  <si>
    <t>P1 positive control</t>
  </si>
  <si>
    <t>Luna Buffer Probe One-Step Reaction</t>
  </si>
  <si>
    <t>New England Biolabs</t>
  </si>
  <si>
    <t>M3006B</t>
  </si>
  <si>
    <t>Luna WarmStart RT Enzyme Mix</t>
  </si>
  <si>
    <t>M3002B</t>
  </si>
  <si>
    <t>nCOV_N1 Forward Primer, 100 nmol</t>
  </si>
  <si>
    <t>nCOV_N1 Probe Aliquot, 50 nmol</t>
  </si>
  <si>
    <t>Probe can be synthesized by other vendors with SYBR or FAM fluophores</t>
  </si>
  <si>
    <t>nCOV_N1 Reverse Primer, 100 nmol</t>
  </si>
  <si>
    <t>Opentron HEPA Filter Module</t>
  </si>
  <si>
    <t>N/A</t>
  </si>
  <si>
    <t>Not required, but useful to reduce contamination</t>
  </si>
  <si>
    <t>Opentron Multichannel Attachment, P20</t>
  </si>
  <si>
    <t>999-00005</t>
  </si>
  <si>
    <t>Opentron OT-2 Liquid Handling Robot</t>
  </si>
  <si>
    <t>OT-2</t>
  </si>
  <si>
    <t>Opentron Pipette Attachment, P20</t>
  </si>
  <si>
    <t>999-0000215</t>
  </si>
  <si>
    <t>For sample loading</t>
  </si>
  <si>
    <t>Oven</t>
  </si>
  <si>
    <t>Memmert</t>
  </si>
  <si>
    <t>UF450 PLUS 208V-3PH</t>
  </si>
  <si>
    <t>PCR Tubes (rnase, dnase free)</t>
  </si>
  <si>
    <t>14-230-225</t>
  </si>
  <si>
    <t xml:space="preserve">For aliquots of positive and neg controls </t>
  </si>
  <si>
    <t>10808-952</t>
  </si>
  <si>
    <t>10808-956</t>
  </si>
  <si>
    <t>RNAse P (ATTO 647) Probe, 50 nmol</t>
  </si>
  <si>
    <t>Probe can be synthesized by other vendors with Cy5 fluorophore</t>
  </si>
  <si>
    <t>RNAse P Forward Primer, 100nmol</t>
  </si>
  <si>
    <t>RNAse P Reverse Primer, 100 nmol</t>
  </si>
  <si>
    <t>Sars-CoV-2 Synthetic RNA Control 2</t>
  </si>
  <si>
    <t>Twist Biosciences</t>
  </si>
  <si>
    <t>102024 / 103907 / 103909</t>
  </si>
  <si>
    <t>N1 Positive Control</t>
  </si>
  <si>
    <t>Scanners</t>
  </si>
  <si>
    <t>Code</t>
  </si>
  <si>
    <t>CR1500</t>
  </si>
  <si>
    <t xml:space="preserve">Only required when scaling up </t>
  </si>
  <si>
    <t>Small HEPA Filtered Hood</t>
  </si>
  <si>
    <t>Erlab</t>
  </si>
  <si>
    <t>Captair Bio 321</t>
  </si>
  <si>
    <t>Thermocycler CFX384 Touch</t>
  </si>
  <si>
    <t>Biorad</t>
  </si>
  <si>
    <t>CFX384 Touch</t>
  </si>
  <si>
    <t>Alternate models can be used, e.g. CFX384 Opus</t>
  </si>
  <si>
    <t>X-acto Knife Set</t>
  </si>
  <si>
    <t>Staples</t>
  </si>
  <si>
    <t>To cut foil for keeping control wells covered</t>
  </si>
  <si>
    <t>AAAAAH384Q8=</t>
  </si>
  <si>
    <t>PolarSaf Aluminum Cooling Block, 24-Well (0.5mL tubes)</t>
  </si>
  <si>
    <t>PolarSafe Aluminum Cooling Block, 15-Well (1.5/2.0 mL Tubes)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</si>
</sst>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2" fillId="0" borderId="0" xfId="0" applyFont="1"/>
    <xf numFmtId="0" fontId="1" fillId="0" borderId="1" xfId="0" applyFont="1" applyBorder="1" applyAlignment="1"/>
    <xf numFmtId="0" fontId="0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tabSelected="1" workbookViewId="0">
      <selection activeCell="A22" sqref="A22"/>
    </sheetView>
  </sheetViews>
  <sheetFormatPr defaultColWidth="14.44140625" defaultRowHeight="15" customHeight="1" x14ac:dyDescent="0.3"/>
  <cols>
    <col min="1" max="1" width="54.21875" bestFit="1" customWidth="1"/>
    <col min="2" max="2" width="25" bestFit="1" customWidth="1"/>
    <col min="3" max="3" width="22.6640625" bestFit="1" customWidth="1"/>
    <col min="4" max="4" width="60.88671875" bestFit="1" customWidth="1"/>
    <col min="5" max="6" width="8.88671875" customWidth="1"/>
    <col min="7" max="26" width="10" customWidth="1"/>
  </cols>
  <sheetData>
    <row r="1" spans="1:4" ht="15" customHeight="1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ht="15" customHeight="1" x14ac:dyDescent="0.3">
      <c r="A2" s="3" t="s">
        <v>4</v>
      </c>
      <c r="B2" s="3" t="s">
        <v>5</v>
      </c>
      <c r="C2" s="3" t="s">
        <v>6</v>
      </c>
      <c r="D2" s="3"/>
    </row>
    <row r="3" spans="1:4" ht="15" customHeight="1" x14ac:dyDescent="0.3">
      <c r="A3" s="3" t="s">
        <v>7</v>
      </c>
      <c r="B3" s="3" t="s">
        <v>8</v>
      </c>
      <c r="C3" s="3" t="s">
        <v>9</v>
      </c>
      <c r="D3" s="3"/>
    </row>
    <row r="4" spans="1:4" ht="15" customHeight="1" x14ac:dyDescent="0.3">
      <c r="A4" s="3" t="s">
        <v>10</v>
      </c>
      <c r="B4" s="3" t="s">
        <v>11</v>
      </c>
      <c r="C4" s="3" t="s">
        <v>12</v>
      </c>
      <c r="D4" s="3" t="s">
        <v>13</v>
      </c>
    </row>
    <row r="5" spans="1:4" ht="15" customHeight="1" x14ac:dyDescent="0.3">
      <c r="A5" s="3" t="s">
        <v>14</v>
      </c>
      <c r="B5" s="3" t="s">
        <v>15</v>
      </c>
      <c r="C5" s="3" t="s">
        <v>16</v>
      </c>
      <c r="D5" s="3" t="s">
        <v>13</v>
      </c>
    </row>
    <row r="6" spans="1:4" ht="15" customHeight="1" x14ac:dyDescent="0.3">
      <c r="A6" s="3" t="s">
        <v>17</v>
      </c>
      <c r="B6" s="3" t="s">
        <v>11</v>
      </c>
      <c r="C6" s="3" t="s">
        <v>18</v>
      </c>
      <c r="D6" s="3" t="s">
        <v>19</v>
      </c>
    </row>
    <row r="7" spans="1:4" ht="15" customHeight="1" x14ac:dyDescent="0.3">
      <c r="A7" s="3" t="s">
        <v>20</v>
      </c>
      <c r="B7" s="3" t="s">
        <v>15</v>
      </c>
      <c r="C7" s="3" t="s">
        <v>21</v>
      </c>
      <c r="D7" s="3" t="s">
        <v>13</v>
      </c>
    </row>
    <row r="8" spans="1:4" ht="15" customHeight="1" x14ac:dyDescent="0.3">
      <c r="A8" s="3" t="s">
        <v>22</v>
      </c>
      <c r="B8" s="3" t="s">
        <v>23</v>
      </c>
      <c r="C8" s="3" t="s">
        <v>24</v>
      </c>
      <c r="D8" s="3"/>
    </row>
    <row r="9" spans="1:4" ht="15" customHeight="1" x14ac:dyDescent="0.3">
      <c r="A9" s="3" t="s">
        <v>25</v>
      </c>
      <c r="B9" s="3" t="s">
        <v>26</v>
      </c>
      <c r="C9" s="3" t="s">
        <v>27</v>
      </c>
      <c r="D9" s="3" t="s">
        <v>28</v>
      </c>
    </row>
    <row r="10" spans="1:4" ht="15" customHeight="1" x14ac:dyDescent="0.3">
      <c r="A10" s="3" t="s">
        <v>29</v>
      </c>
      <c r="B10" s="3" t="s">
        <v>15</v>
      </c>
      <c r="C10" s="3" t="s">
        <v>30</v>
      </c>
      <c r="D10" s="3" t="s">
        <v>31</v>
      </c>
    </row>
    <row r="11" spans="1:4" ht="15" customHeight="1" x14ac:dyDescent="0.3">
      <c r="A11" s="3" t="s">
        <v>32</v>
      </c>
      <c r="B11" s="3" t="s">
        <v>33</v>
      </c>
      <c r="C11" s="3">
        <v>299788131</v>
      </c>
      <c r="D11" s="3" t="s">
        <v>34</v>
      </c>
    </row>
    <row r="12" spans="1:4" ht="15" customHeight="1" x14ac:dyDescent="0.3">
      <c r="A12" s="3" t="s">
        <v>35</v>
      </c>
      <c r="B12" s="3" t="s">
        <v>36</v>
      </c>
      <c r="C12" s="3" t="s">
        <v>37</v>
      </c>
      <c r="D12" s="3"/>
    </row>
    <row r="13" spans="1:4" ht="15" customHeight="1" x14ac:dyDescent="0.3">
      <c r="A13" s="3" t="s">
        <v>38</v>
      </c>
      <c r="B13" s="3" t="s">
        <v>36</v>
      </c>
      <c r="C13" s="3" t="s">
        <v>39</v>
      </c>
      <c r="D13" s="3"/>
    </row>
    <row r="14" spans="1:4" ht="15" customHeight="1" x14ac:dyDescent="0.3">
      <c r="A14" s="3" t="s">
        <v>40</v>
      </c>
      <c r="B14" s="3" t="s">
        <v>33</v>
      </c>
      <c r="C14" s="3">
        <v>10006830</v>
      </c>
      <c r="D14" s="3"/>
    </row>
    <row r="15" spans="1:4" ht="15" customHeight="1" x14ac:dyDescent="0.3">
      <c r="A15" s="3" t="s">
        <v>41</v>
      </c>
      <c r="B15" s="3" t="s">
        <v>33</v>
      </c>
      <c r="C15" s="3">
        <v>10006832</v>
      </c>
      <c r="D15" s="3" t="s">
        <v>42</v>
      </c>
    </row>
    <row r="16" spans="1:4" ht="15" customHeight="1" x14ac:dyDescent="0.3">
      <c r="A16" s="3" t="s">
        <v>43</v>
      </c>
      <c r="B16" s="3" t="s">
        <v>33</v>
      </c>
      <c r="C16" s="3">
        <v>10006831</v>
      </c>
      <c r="D16" s="3"/>
    </row>
    <row r="17" spans="1:4" ht="15" customHeight="1" x14ac:dyDescent="0.3">
      <c r="A17" s="3" t="s">
        <v>44</v>
      </c>
      <c r="B17" s="3" t="s">
        <v>8</v>
      </c>
      <c r="C17" s="3" t="s">
        <v>45</v>
      </c>
      <c r="D17" s="3" t="s">
        <v>46</v>
      </c>
    </row>
    <row r="18" spans="1:4" ht="15" customHeight="1" x14ac:dyDescent="0.3">
      <c r="A18" s="3" t="s">
        <v>47</v>
      </c>
      <c r="B18" s="3" t="s">
        <v>8</v>
      </c>
      <c r="C18" s="3" t="s">
        <v>48</v>
      </c>
      <c r="D18" s="3" t="s">
        <v>19</v>
      </c>
    </row>
    <row r="19" spans="1:4" ht="15" customHeight="1" x14ac:dyDescent="0.3">
      <c r="A19" s="3" t="s">
        <v>49</v>
      </c>
      <c r="B19" s="3" t="s">
        <v>8</v>
      </c>
      <c r="C19" s="3" t="s">
        <v>50</v>
      </c>
      <c r="D19" s="3"/>
    </row>
    <row r="20" spans="1:4" ht="15" customHeight="1" x14ac:dyDescent="0.3">
      <c r="A20" s="3" t="s">
        <v>51</v>
      </c>
      <c r="B20" s="3" t="s">
        <v>8</v>
      </c>
      <c r="C20" s="3" t="s">
        <v>52</v>
      </c>
      <c r="D20" s="3" t="s">
        <v>53</v>
      </c>
    </row>
    <row r="21" spans="1:4" ht="15.75" customHeight="1" x14ac:dyDescent="0.3">
      <c r="A21" s="3" t="s">
        <v>54</v>
      </c>
      <c r="B21" s="3" t="s">
        <v>55</v>
      </c>
      <c r="C21" s="3" t="s">
        <v>56</v>
      </c>
      <c r="D21" s="3"/>
    </row>
    <row r="22" spans="1:4" ht="15.75" customHeight="1" x14ac:dyDescent="0.3">
      <c r="A22" s="3" t="s">
        <v>57</v>
      </c>
      <c r="B22" s="3" t="s">
        <v>11</v>
      </c>
      <c r="C22" s="3" t="s">
        <v>58</v>
      </c>
      <c r="D22" s="3" t="s">
        <v>59</v>
      </c>
    </row>
    <row r="23" spans="1:4" ht="15.75" customHeight="1" x14ac:dyDescent="0.3">
      <c r="A23" s="3" t="s">
        <v>86</v>
      </c>
      <c r="B23" s="3" t="s">
        <v>26</v>
      </c>
      <c r="C23" s="3" t="s">
        <v>60</v>
      </c>
      <c r="D23" s="3"/>
    </row>
    <row r="24" spans="1:4" ht="15.75" customHeight="1" x14ac:dyDescent="0.3">
      <c r="A24" s="3" t="s">
        <v>85</v>
      </c>
      <c r="B24" s="3" t="s">
        <v>26</v>
      </c>
      <c r="C24" s="3" t="s">
        <v>61</v>
      </c>
      <c r="D24" s="3"/>
    </row>
    <row r="25" spans="1:4" ht="15.75" customHeight="1" x14ac:dyDescent="0.3">
      <c r="A25" s="3" t="s">
        <v>62</v>
      </c>
      <c r="B25" s="3" t="s">
        <v>33</v>
      </c>
      <c r="C25" s="3">
        <v>10007062</v>
      </c>
      <c r="D25" s="3" t="s">
        <v>63</v>
      </c>
    </row>
    <row r="26" spans="1:4" ht="15.75" customHeight="1" x14ac:dyDescent="0.3">
      <c r="A26" s="3" t="s">
        <v>64</v>
      </c>
      <c r="B26" s="3" t="s">
        <v>33</v>
      </c>
      <c r="C26" s="3">
        <v>10006836</v>
      </c>
      <c r="D26" s="3"/>
    </row>
    <row r="27" spans="1:4" ht="15.75" customHeight="1" x14ac:dyDescent="0.3">
      <c r="A27" s="3" t="s">
        <v>65</v>
      </c>
      <c r="B27" s="3" t="s">
        <v>33</v>
      </c>
      <c r="C27" s="3">
        <v>10006837</v>
      </c>
      <c r="D27" s="3"/>
    </row>
    <row r="28" spans="1:4" ht="15.75" customHeight="1" x14ac:dyDescent="0.3">
      <c r="A28" s="3" t="s">
        <v>66</v>
      </c>
      <c r="B28" s="3" t="s">
        <v>67</v>
      </c>
      <c r="C28" s="3" t="s">
        <v>68</v>
      </c>
      <c r="D28" s="3" t="s">
        <v>69</v>
      </c>
    </row>
    <row r="29" spans="1:4" ht="15.75" customHeight="1" x14ac:dyDescent="0.3">
      <c r="A29" s="3" t="s">
        <v>70</v>
      </c>
      <c r="B29" s="3" t="s">
        <v>71</v>
      </c>
      <c r="C29" s="3" t="s">
        <v>72</v>
      </c>
      <c r="D29" s="3" t="s">
        <v>73</v>
      </c>
    </row>
    <row r="30" spans="1:4" ht="15.75" customHeight="1" x14ac:dyDescent="0.3">
      <c r="A30" s="3" t="s">
        <v>74</v>
      </c>
      <c r="B30" s="3" t="s">
        <v>75</v>
      </c>
      <c r="C30" s="3" t="s">
        <v>76</v>
      </c>
      <c r="D30" s="3" t="s">
        <v>19</v>
      </c>
    </row>
    <row r="31" spans="1:4" ht="15.75" customHeight="1" x14ac:dyDescent="0.3">
      <c r="A31" s="3" t="s">
        <v>77</v>
      </c>
      <c r="B31" s="3" t="s">
        <v>78</v>
      </c>
      <c r="C31" s="3" t="s">
        <v>79</v>
      </c>
      <c r="D31" s="3" t="s">
        <v>80</v>
      </c>
    </row>
    <row r="32" spans="1:4" ht="15.75" customHeight="1" x14ac:dyDescent="0.3">
      <c r="A32" s="3" t="s">
        <v>81</v>
      </c>
      <c r="B32" s="3" t="s">
        <v>82</v>
      </c>
      <c r="C32" s="3" t="s">
        <v>45</v>
      </c>
      <c r="D32" s="3" t="s">
        <v>83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4140625" defaultRowHeight="15" customHeight="1" x14ac:dyDescent="0.3"/>
  <cols>
    <col min="1" max="16" width="8.88671875" customWidth="1"/>
    <col min="17" max="26" width="10" customWidth="1"/>
  </cols>
  <sheetData>
    <row r="1" spans="1:16" ht="14.4" x14ac:dyDescent="0.3">
      <c r="A1" s="1" t="e">
        <f>IF(#REF!,"AAAAAH384QA=",0)</f>
        <v>#REF!</v>
      </c>
      <c r="B1" s="1" t="e">
        <f>AND(#REF!,"AAAAAH384QE=")</f>
        <v>#REF!</v>
      </c>
      <c r="C1" s="1" t="e">
        <f>AND(#REF!,"AAAAAH384QI=")</f>
        <v>#REF!</v>
      </c>
      <c r="D1" s="1" t="e">
        <f>AND(#REF!,"AAAAAH384QM=")</f>
        <v>#REF!</v>
      </c>
      <c r="E1" s="1" t="e">
        <f>AND(#REF!,"AAAAAH384QQ=")</f>
        <v>#REF!</v>
      </c>
      <c r="F1" s="1" t="e">
        <f>IF(#REF!,"AAAAAH384QU=",0)</f>
        <v>#REF!</v>
      </c>
      <c r="G1" s="1" t="e">
        <f>IF(#REF!,"AAAAAH384QY=",0)</f>
        <v>#REF!</v>
      </c>
      <c r="H1" s="1" t="e">
        <f>IF(#REF!,"AAAAAH384Qc=",0)</f>
        <v>#REF!</v>
      </c>
      <c r="I1" s="1" t="e">
        <f>IF(#REF!,"AAAAAH384Qg=",0)</f>
        <v>#REF!</v>
      </c>
      <c r="J1" s="1">
        <f>IF(Materials!$A1:$IV1,"AAAAAH384Qk=",0)</f>
        <v>0</v>
      </c>
      <c r="K1" s="1" t="e">
        <f>AND(Materials!A1,"AAAAAH384Qo=")</f>
        <v>#VALUE!</v>
      </c>
      <c r="L1" s="1" t="e">
        <f>IF(Materials!A:A,"AAAAAH384Qs=",0)</f>
        <v>#VALUE!</v>
      </c>
      <c r="M1" s="1" t="e">
        <f>IF(#REF!,"AAAAAH384Qw=",0)</f>
        <v>#REF!</v>
      </c>
      <c r="N1" s="1" t="e">
        <f>AND(#REF!,"AAAAAH384Q0=")</f>
        <v>#REF!</v>
      </c>
      <c r="O1" s="1" t="e">
        <f>IF(#REF!,"AAAAAH384Q4=",0)</f>
        <v>#REF!</v>
      </c>
      <c r="P1" s="1" t="s">
        <v>84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Materials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Deepika Mittal</cp:lastModifiedBy>
  <dcterms:created xsi:type="dcterms:W3CDTF">2012-02-23T18:29:07Z</dcterms:created>
  <dcterms:modified xsi:type="dcterms:W3CDTF">2022-01-07T09:42:15Z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