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4CF5904F-7AA8-4603-AAA1-C29C3D1D10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<sst xmlns="http://schemas.openxmlformats.org/spreadsheetml/2006/main" count="130" uniqueCount="112">
  <si>
    <t>ABI StepOnePlus real-time PCR system</t>
  </si>
  <si>
    <t>Phorbol 12-myristate 13-acetate (PMA)</t>
  </si>
  <si>
    <t>YPDA agar plate, sterile (1% yeast extract, 2% Bacto peptone, 2% dextrose, 2% Bacto agar)</t>
  </si>
  <si>
    <t>BD</t>
  </si>
  <si>
    <t xml:space="preserve"> BD</t>
  </si>
  <si>
    <t xml:space="preserve">BD </t>
  </si>
  <si>
    <t>SPL</t>
  </si>
  <si>
    <t>provided by Daniel Kaplan at Pittsburgh University</t>
  </si>
  <si>
    <t>FACS (Fluorescence-activated cell sorting) buffer</t>
  </si>
  <si>
    <t xml:space="preserve">7- to 9-week-old mice were used </t>
  </si>
  <si>
    <t>provided by Heung Kyu Lee at Korea Advanced Institute of Science and Technology</t>
  </si>
  <si>
    <t xml:space="preserve">provided by Akiko Iwasaki at Yale University </t>
  </si>
  <si>
    <t>hydroxyethyl piperazine ethane sulfonic acid (HEPES)</t>
  </si>
  <si>
    <t>Yeast-peptone-dextrose-adenine (YPDA) medium, liquid, sterile (1% yeast extract, 2% Bacto peptone, 2% dextrose)</t>
  </si>
  <si>
    <t>LIVE/DEAD Fixable Aqua Dead Cell Stain Kit</t>
  </si>
  <si>
    <t>Dulbecco's phosphate-buffered saline (DPBS)</t>
  </si>
  <si>
    <t xml:space="preserve">Eppendorf </t>
  </si>
  <si>
    <t>Takara Bio</t>
  </si>
  <si>
    <t>Penicillin</t>
  </si>
  <si>
    <t xml:space="preserve">Monensin </t>
  </si>
  <si>
    <t>BioLegend</t>
  </si>
  <si>
    <t>Ionomycin</t>
  </si>
  <si>
    <t>eBioscience</t>
  </si>
  <si>
    <t>TissueLyser</t>
  </si>
  <si>
    <t>BD554724</t>
  </si>
  <si>
    <t>15140-122</t>
  </si>
  <si>
    <t>Scissors</t>
  </si>
  <si>
    <t>Isoflurane</t>
  </si>
  <si>
    <t>LB001-02</t>
  </si>
  <si>
    <t>BD 555029</t>
  </si>
  <si>
    <t>70% ethanol</t>
  </si>
  <si>
    <t>15630-080</t>
  </si>
  <si>
    <t>Centrifuge</t>
  </si>
  <si>
    <t xml:space="preserve">RPMI 1640 </t>
  </si>
  <si>
    <t>47-0441-80</t>
  </si>
  <si>
    <t>11875-093</t>
  </si>
  <si>
    <t>Clone 17A2</t>
  </si>
  <si>
    <t>Clone IM7</t>
  </si>
  <si>
    <t>Clone GK1.5</t>
  </si>
  <si>
    <t>Petri dish</t>
  </si>
  <si>
    <t>Invitrogen</t>
  </si>
  <si>
    <t>In-house</t>
  </si>
  <si>
    <t>Orient Bio</t>
  </si>
  <si>
    <t>PerkinElmer</t>
  </si>
  <si>
    <t xml:space="preserve">Forceps </t>
  </si>
  <si>
    <t>Anesthesia chamber</t>
  </si>
  <si>
    <t>Sterile pipette tip</t>
  </si>
  <si>
    <t>Applied Biosystems</t>
  </si>
  <si>
    <t>Harvard Apparatus</t>
  </si>
  <si>
    <t>Clone TC11-18H10.1</t>
  </si>
  <si>
    <t>Thermo Scientific</t>
  </si>
  <si>
    <t>β-Mercaptoethanol</t>
  </si>
  <si>
    <t>Fisher Scientific</t>
  </si>
  <si>
    <r>
      <t xml:space="preserve">Candida albicans </t>
    </r>
    <r>
      <rPr>
        <sz val="12"/>
        <color rgb="FF000000"/>
        <rFont val="Calibri"/>
        <family val="2"/>
      </rPr>
      <t xml:space="preserve">strain SC5314 </t>
    </r>
  </si>
  <si>
    <t xml:space="preserve">SYBR Green Premix Ex Taq II </t>
  </si>
  <si>
    <t>IL-17A (intracellular cytokine)</t>
  </si>
  <si>
    <t xml:space="preserve">0.3 mL (31 G) insulin syringe </t>
  </si>
  <si>
    <t>Hemocytometer</t>
  </si>
  <si>
    <t>AAAAAH384Q8=</t>
  </si>
  <si>
    <t>Catalog Number</t>
  </si>
  <si>
    <t>Loop and Needle</t>
  </si>
  <si>
    <t xml:space="preserve">24 well-plate </t>
  </si>
  <si>
    <t xml:space="preserve">Brefeldin A </t>
  </si>
  <si>
    <t>Clicker counter</t>
  </si>
  <si>
    <t>Langerin-DTR</t>
  </si>
  <si>
    <t>CD301b-DTR mice</t>
  </si>
  <si>
    <t>NanoDrop 2000</t>
  </si>
  <si>
    <t>Clone H57-597</t>
  </si>
  <si>
    <t>Clone 53.6.7</t>
  </si>
  <si>
    <t>ThermoMixer C</t>
  </si>
  <si>
    <t>70 μm strainer</t>
  </si>
  <si>
    <t>BD Biosciences</t>
  </si>
  <si>
    <t>Comments/Description</t>
  </si>
  <si>
    <t>Diphtheria toxin (DT)</t>
  </si>
  <si>
    <t xml:space="preserve">Hybrid-R total RNA kit </t>
  </si>
  <si>
    <t>GeneAll Biotechnology</t>
  </si>
  <si>
    <t>for harvesting sample</t>
  </si>
  <si>
    <t xml:space="preserve">Fc receptor blocker </t>
  </si>
  <si>
    <t>Wild-type C57BL/6 mice</t>
  </si>
  <si>
    <t>Stainless Steel Beads, 5 mm</t>
  </si>
  <si>
    <t xml:space="preserve">UV-VIS spectrophotometer </t>
  </si>
  <si>
    <t>Name of Material/ Equipment</t>
  </si>
  <si>
    <t xml:space="preserve">Cytofix/Cytoperm solution </t>
  </si>
  <si>
    <t>Fetal bovine serum (FBS)</t>
  </si>
  <si>
    <t xml:space="preserve">Roboz </t>
  </si>
  <si>
    <t xml:space="preserve">CD4 </t>
  </si>
  <si>
    <t>Company</t>
  </si>
  <si>
    <t>Kartell</t>
  </si>
  <si>
    <t>RR360A</t>
  </si>
  <si>
    <t>Gibco</t>
  </si>
  <si>
    <t>305-101</t>
  </si>
  <si>
    <t>RR820A</t>
  </si>
  <si>
    <t>Welgene</t>
  </si>
  <si>
    <t>KA.1938</t>
  </si>
  <si>
    <t>P8139</t>
  </si>
  <si>
    <t xml:space="preserve"> Gibco</t>
  </si>
  <si>
    <t>QIAGEN</t>
  </si>
  <si>
    <t>Cuvette</t>
  </si>
  <si>
    <t>Falcon</t>
  </si>
  <si>
    <t xml:space="preserve">CD3 </t>
  </si>
  <si>
    <t>I0634</t>
  </si>
  <si>
    <t xml:space="preserve">SPL </t>
  </si>
  <si>
    <t>Sigma</t>
  </si>
  <si>
    <t>S101-07</t>
  </si>
  <si>
    <t xml:space="preserve">TCRβ </t>
  </si>
  <si>
    <t xml:space="preserve">CD44 </t>
  </si>
  <si>
    <t xml:space="preserve">CD8a </t>
  </si>
  <si>
    <t>L34957</t>
  </si>
  <si>
    <t xml:space="preserve">1x  Perm/Wash buffer </t>
  </si>
  <si>
    <t>PrimeScript RT Master Mix</t>
  </si>
  <si>
    <t>1 mL (30 G) syringe insulin syringe</t>
  </si>
  <si>
    <t xml:space="preserve">50 mL conical tube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</si>
</sst>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808080"/>
      <name val="Calibri"/>
      <family val="2"/>
    </font>
    <font>
      <sz val="12"/>
      <color rgb="FF000000"/>
      <name val="Calibri"/>
      <family val="2"/>
    </font>
    <font>
      <sz val="11"/>
      <color rgb="FF808080"/>
      <name val="맑은 고딕"/>
      <family val="3"/>
      <charset val="129"/>
    </font>
    <font>
      <i/>
      <sz val="12"/>
      <color rgb="FF000000"/>
      <name val="Calibri"/>
      <family val="2"/>
    </font>
    <font>
      <sz val="11"/>
      <color rgb="FF000000"/>
      <name val="Arial"/>
      <family val="2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wrapText="1"/>
    </xf>
  </cellXfs>
  <cellStyles count="1">
    <cellStyle name="Normal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59"/>
  <sheetViews>
    <sheetView tabSelected="1" view="pageBreakPreview" zoomScale="75" zoomScaleNormal="80" zoomScaleSheetLayoutView="75" workbookViewId="0">
      <pane ySplit="1" topLeftCell="A39" activePane="bottomLeft" state="frozen"/>
      <selection pane="bottomLeft" activeCell="K2" sqref="K2"/>
    </sheetView>
  </sheetViews>
  <sheetFormatPr defaultColWidth="11.25" defaultRowHeight="17.5"/>
  <cols>
    <col min="1" max="1" width="48.6640625" style="6" customWidth="1"/>
    <col min="2" max="2" width="21.33203125" style="3" bestFit="1" customWidth="1"/>
    <col min="3" max="3" width="18.83203125" style="3" bestFit="1" customWidth="1"/>
    <col min="4" max="4" width="32.33203125" style="3" customWidth="1"/>
    <col min="5" max="256" width="8.83203125" style="1" customWidth="1"/>
  </cols>
  <sheetData>
    <row r="1" spans="1:5" s="2" customFormat="1">
      <c r="A1" s="5" t="s">
        <v>81</v>
      </c>
      <c r="B1" s="4" t="s">
        <v>86</v>
      </c>
      <c r="C1" s="4" t="s">
        <v>59</v>
      </c>
      <c r="D1" s="4" t="s">
        <v>72</v>
      </c>
    </row>
    <row r="2" spans="1:5" ht="17">
      <c r="A2" s="13" t="s">
        <v>56</v>
      </c>
      <c r="B2" s="8" t="s">
        <v>4</v>
      </c>
      <c r="C2" s="9">
        <v>328822</v>
      </c>
      <c r="D2" s="8"/>
    </row>
    <row r="3" spans="1:5" ht="17">
      <c r="A3" s="13" t="s">
        <v>108</v>
      </c>
      <c r="B3" s="8" t="s">
        <v>3</v>
      </c>
      <c r="C3" s="9">
        <v>554723</v>
      </c>
      <c r="D3" s="8"/>
      <c r="E3" s="10"/>
    </row>
    <row r="4" spans="1:5" ht="17">
      <c r="A4" s="13" t="s">
        <v>110</v>
      </c>
      <c r="B4" s="8" t="s">
        <v>4</v>
      </c>
      <c r="C4" s="9">
        <v>328818</v>
      </c>
      <c r="D4" s="8"/>
      <c r="E4" s="10"/>
    </row>
    <row r="5" spans="1:5" ht="17">
      <c r="A5" s="13" t="s">
        <v>61</v>
      </c>
      <c r="B5" s="8" t="s">
        <v>98</v>
      </c>
      <c r="C5" s="9">
        <v>353047</v>
      </c>
      <c r="D5" s="8"/>
      <c r="E5" s="10"/>
    </row>
    <row r="6" spans="1:5" ht="17">
      <c r="A6" s="11" t="s">
        <v>111</v>
      </c>
      <c r="B6" s="8" t="s">
        <v>98</v>
      </c>
      <c r="C6" s="14">
        <v>50050</v>
      </c>
      <c r="D6" s="8"/>
    </row>
    <row r="7" spans="1:5" ht="17">
      <c r="A7" s="13" t="s">
        <v>70</v>
      </c>
      <c r="B7" s="8" t="s">
        <v>98</v>
      </c>
      <c r="C7" s="9">
        <v>352350</v>
      </c>
      <c r="D7" s="8"/>
    </row>
    <row r="8" spans="1:5" ht="17">
      <c r="A8" s="13" t="s">
        <v>30</v>
      </c>
      <c r="B8" s="8"/>
      <c r="C8" s="9"/>
      <c r="D8" s="8"/>
    </row>
    <row r="9" spans="1:5">
      <c r="A9" s="13" t="s">
        <v>0</v>
      </c>
      <c r="B9" s="8" t="s">
        <v>47</v>
      </c>
      <c r="D9" s="8"/>
    </row>
    <row r="10" spans="1:5" ht="17">
      <c r="A10" s="13" t="s">
        <v>45</v>
      </c>
      <c r="B10" s="8" t="s">
        <v>48</v>
      </c>
      <c r="C10" s="9"/>
      <c r="D10" s="8"/>
    </row>
    <row r="11" spans="1:5" ht="17">
      <c r="A11" s="13" t="s">
        <v>62</v>
      </c>
      <c r="B11" s="8" t="s">
        <v>5</v>
      </c>
      <c r="C11" s="9" t="s">
        <v>29</v>
      </c>
      <c r="D11" s="8"/>
    </row>
    <row r="12" spans="1:5" ht="17">
      <c r="A12" s="13" t="s">
        <v>51</v>
      </c>
      <c r="B12" s="8" t="s">
        <v>89</v>
      </c>
      <c r="C12" s="9">
        <v>21985023</v>
      </c>
      <c r="D12" s="8"/>
    </row>
    <row r="13" spans="1:5" ht="35" customHeight="1">
      <c r="A13" s="12" t="s">
        <v>53</v>
      </c>
      <c r="B13" s="8"/>
      <c r="C13" s="8"/>
      <c r="D13" s="21" t="s">
        <v>7</v>
      </c>
    </row>
    <row r="14" spans="1:5" ht="17">
      <c r="A14" s="17" t="s">
        <v>99</v>
      </c>
      <c r="B14" s="17" t="s">
        <v>20</v>
      </c>
      <c r="C14" s="16">
        <v>100216</v>
      </c>
      <c r="D14" s="9" t="s">
        <v>36</v>
      </c>
    </row>
    <row r="15" spans="1:5" ht="32" customHeight="1">
      <c r="A15" s="11" t="s">
        <v>65</v>
      </c>
      <c r="B15" s="8"/>
      <c r="C15" s="8"/>
      <c r="D15" s="8" t="s">
        <v>11</v>
      </c>
    </row>
    <row r="16" spans="1:5" ht="17">
      <c r="A16" s="17" t="s">
        <v>85</v>
      </c>
      <c r="B16" s="17" t="s">
        <v>20</v>
      </c>
      <c r="C16" s="16">
        <v>100408</v>
      </c>
      <c r="D16" s="9" t="s">
        <v>38</v>
      </c>
    </row>
    <row r="17" spans="1:4" ht="17">
      <c r="A17" s="17" t="s">
        <v>105</v>
      </c>
      <c r="B17" s="17" t="s">
        <v>22</v>
      </c>
      <c r="C17" s="9" t="s">
        <v>34</v>
      </c>
      <c r="D17" s="9" t="s">
        <v>37</v>
      </c>
    </row>
    <row r="18" spans="1:4" ht="17">
      <c r="A18" s="17" t="s">
        <v>106</v>
      </c>
      <c r="B18" s="17" t="s">
        <v>71</v>
      </c>
      <c r="C18" s="9">
        <v>553031</v>
      </c>
      <c r="D18" s="9" t="s">
        <v>68</v>
      </c>
    </row>
    <row r="19" spans="1:4" ht="17">
      <c r="A19" s="13" t="s">
        <v>32</v>
      </c>
      <c r="B19" s="8"/>
      <c r="C19" s="9"/>
      <c r="D19" s="8"/>
    </row>
    <row r="20" spans="1:4" ht="17">
      <c r="A20" s="18" t="s">
        <v>63</v>
      </c>
      <c r="B20" s="8"/>
      <c r="C20" s="9"/>
      <c r="D20" s="8"/>
    </row>
    <row r="21" spans="1:4" ht="17">
      <c r="A21" s="13" t="s">
        <v>97</v>
      </c>
      <c r="B21" s="8" t="s">
        <v>87</v>
      </c>
      <c r="C21" s="9" t="s">
        <v>93</v>
      </c>
      <c r="D21" s="8"/>
    </row>
    <row r="22" spans="1:4" ht="17">
      <c r="A22" s="13" t="s">
        <v>82</v>
      </c>
      <c r="B22" s="8" t="s">
        <v>3</v>
      </c>
      <c r="C22" s="9">
        <v>554722</v>
      </c>
      <c r="D22" s="8"/>
    </row>
    <row r="23" spans="1:4" ht="17">
      <c r="A23" s="13" t="s">
        <v>73</v>
      </c>
      <c r="B23" s="8" t="s">
        <v>102</v>
      </c>
      <c r="C23" s="9"/>
      <c r="D23" s="8"/>
    </row>
    <row r="24" spans="1:4" ht="17">
      <c r="A24" s="13" t="s">
        <v>15</v>
      </c>
      <c r="B24" s="8" t="s">
        <v>92</v>
      </c>
      <c r="C24" s="9" t="s">
        <v>28</v>
      </c>
      <c r="D24" s="8"/>
    </row>
    <row r="25" spans="1:4" ht="17">
      <c r="A25" s="13" t="s">
        <v>8</v>
      </c>
      <c r="B25" s="8" t="s">
        <v>41</v>
      </c>
      <c r="C25" s="9"/>
      <c r="D25" s="8"/>
    </row>
    <row r="26" spans="1:4" ht="17">
      <c r="A26" s="13" t="s">
        <v>77</v>
      </c>
      <c r="B26" s="8" t="s">
        <v>3</v>
      </c>
      <c r="C26" s="16">
        <v>553142</v>
      </c>
      <c r="D26" s="8"/>
    </row>
    <row r="27" spans="1:4" ht="17">
      <c r="A27" s="11" t="s">
        <v>83</v>
      </c>
      <c r="B27" s="8" t="s">
        <v>92</v>
      </c>
      <c r="C27" s="9" t="s">
        <v>103</v>
      </c>
      <c r="D27" s="8"/>
    </row>
    <row r="28" spans="1:4" ht="17">
      <c r="A28" s="13" t="s">
        <v>44</v>
      </c>
      <c r="B28" s="8" t="s">
        <v>84</v>
      </c>
      <c r="C28" s="9"/>
      <c r="D28" s="8" t="s">
        <v>76</v>
      </c>
    </row>
    <row r="29" spans="1:4" ht="17">
      <c r="A29" s="13" t="s">
        <v>57</v>
      </c>
      <c r="B29" s="8" t="s">
        <v>52</v>
      </c>
      <c r="C29" s="9">
        <v>267110</v>
      </c>
      <c r="D29" s="8"/>
    </row>
    <row r="30" spans="1:4" ht="17">
      <c r="A30" s="19" t="s">
        <v>74</v>
      </c>
      <c r="B30" s="8" t="s">
        <v>75</v>
      </c>
      <c r="C30" s="9" t="s">
        <v>90</v>
      </c>
      <c r="D30" s="8"/>
    </row>
    <row r="31" spans="1:4" ht="17">
      <c r="A31" s="11" t="s">
        <v>12</v>
      </c>
      <c r="B31" s="8" t="s">
        <v>89</v>
      </c>
      <c r="C31" s="9" t="s">
        <v>31</v>
      </c>
      <c r="D31" s="8"/>
    </row>
    <row r="32" spans="1:4" ht="17">
      <c r="A32" s="13" t="s">
        <v>55</v>
      </c>
      <c r="B32" s="13" t="s">
        <v>20</v>
      </c>
      <c r="C32" s="9">
        <v>506912</v>
      </c>
      <c r="D32" s="8" t="s">
        <v>49</v>
      </c>
    </row>
    <row r="33" spans="1:4" ht="17">
      <c r="A33" s="13" t="s">
        <v>21</v>
      </c>
      <c r="B33" s="8" t="s">
        <v>102</v>
      </c>
      <c r="C33" s="9" t="s">
        <v>100</v>
      </c>
      <c r="D33" s="8"/>
    </row>
    <row r="34" spans="1:4" ht="17">
      <c r="A34" s="13" t="s">
        <v>27</v>
      </c>
      <c r="B34" s="8"/>
      <c r="C34" s="9"/>
      <c r="D34" s="8"/>
    </row>
    <row r="35" spans="1:4" ht="49" customHeight="1">
      <c r="A35" s="11" t="s">
        <v>64</v>
      </c>
      <c r="B35" s="8"/>
      <c r="C35" s="8"/>
      <c r="D35" s="8" t="s">
        <v>10</v>
      </c>
    </row>
    <row r="36" spans="1:4" ht="17">
      <c r="A36" s="13" t="s">
        <v>14</v>
      </c>
      <c r="B36" s="8" t="s">
        <v>40</v>
      </c>
      <c r="C36" s="9" t="s">
        <v>107</v>
      </c>
      <c r="D36" s="8"/>
    </row>
    <row r="37" spans="1:4" ht="17">
      <c r="A37" s="13" t="s">
        <v>60</v>
      </c>
      <c r="B37" s="8" t="s">
        <v>101</v>
      </c>
      <c r="C37" s="9">
        <v>90010</v>
      </c>
      <c r="D37" s="8"/>
    </row>
    <row r="38" spans="1:4" ht="17">
      <c r="A38" s="13" t="s">
        <v>19</v>
      </c>
      <c r="B38" s="8" t="s">
        <v>5</v>
      </c>
      <c r="C38" s="9" t="s">
        <v>24</v>
      </c>
      <c r="D38" s="8"/>
    </row>
    <row r="39" spans="1:4" ht="17">
      <c r="A39" s="13" t="s">
        <v>66</v>
      </c>
      <c r="B39" s="8" t="s">
        <v>50</v>
      </c>
      <c r="C39" s="9"/>
      <c r="D39" s="8"/>
    </row>
    <row r="40" spans="1:4" ht="17">
      <c r="A40" s="11" t="s">
        <v>18</v>
      </c>
      <c r="B40" s="8" t="s">
        <v>95</v>
      </c>
      <c r="C40" s="9" t="s">
        <v>25</v>
      </c>
      <c r="D40" s="8"/>
    </row>
    <row r="41" spans="1:4" ht="17">
      <c r="A41" s="13" t="s">
        <v>39</v>
      </c>
      <c r="B41" s="8" t="s">
        <v>6</v>
      </c>
      <c r="C41" s="9">
        <v>10090</v>
      </c>
      <c r="D41" s="8"/>
    </row>
    <row r="42" spans="1:4" ht="17">
      <c r="A42" s="13" t="s">
        <v>1</v>
      </c>
      <c r="B42" s="8" t="s">
        <v>102</v>
      </c>
      <c r="C42" s="9" t="s">
        <v>94</v>
      </c>
      <c r="D42" s="8"/>
    </row>
    <row r="43" spans="1:4" ht="17">
      <c r="A43" s="13" t="s">
        <v>109</v>
      </c>
      <c r="B43" s="8" t="s">
        <v>17</v>
      </c>
      <c r="C43" s="9" t="s">
        <v>88</v>
      </c>
      <c r="D43" s="8"/>
    </row>
    <row r="44" spans="1:4" ht="17">
      <c r="A44" s="13" t="s">
        <v>33</v>
      </c>
      <c r="B44" s="8" t="s">
        <v>89</v>
      </c>
      <c r="C44" s="9" t="s">
        <v>35</v>
      </c>
      <c r="D44" s="8"/>
    </row>
    <row r="45" spans="1:4" ht="17">
      <c r="A45" s="13" t="s">
        <v>26</v>
      </c>
      <c r="B45" s="8" t="s">
        <v>84</v>
      </c>
      <c r="C45" s="9"/>
      <c r="D45" s="8" t="s">
        <v>76</v>
      </c>
    </row>
    <row r="46" spans="1:4" ht="17">
      <c r="A46" s="13" t="s">
        <v>79</v>
      </c>
      <c r="B46" s="8" t="s">
        <v>96</v>
      </c>
      <c r="C46" s="9">
        <v>69989</v>
      </c>
      <c r="D46" s="8"/>
    </row>
    <row r="47" spans="1:4" ht="17">
      <c r="A47" s="13" t="s">
        <v>46</v>
      </c>
      <c r="B47" s="8"/>
      <c r="C47" s="9"/>
      <c r="D47" s="8"/>
    </row>
    <row r="48" spans="1:4" ht="17">
      <c r="A48" s="13" t="s">
        <v>54</v>
      </c>
      <c r="B48" s="8" t="s">
        <v>17</v>
      </c>
      <c r="C48" s="9" t="s">
        <v>91</v>
      </c>
      <c r="D48" s="8"/>
    </row>
    <row r="49" spans="1:4" ht="17">
      <c r="A49" s="17" t="s">
        <v>104</v>
      </c>
      <c r="B49" s="17" t="s">
        <v>20</v>
      </c>
      <c r="C49" s="16">
        <v>109228</v>
      </c>
      <c r="D49" s="9" t="s">
        <v>67</v>
      </c>
    </row>
    <row r="50" spans="1:4" ht="17">
      <c r="A50" s="13" t="s">
        <v>69</v>
      </c>
      <c r="B50" s="8" t="s">
        <v>16</v>
      </c>
      <c r="C50" s="9"/>
      <c r="D50" s="8"/>
    </row>
    <row r="51" spans="1:4" ht="17">
      <c r="A51" s="13" t="s">
        <v>23</v>
      </c>
      <c r="B51" s="8" t="s">
        <v>96</v>
      </c>
      <c r="C51" s="9"/>
      <c r="D51" s="8"/>
    </row>
    <row r="52" spans="1:4">
      <c r="A52" s="13" t="s">
        <v>80</v>
      </c>
      <c r="B52" s="8" t="s">
        <v>43</v>
      </c>
      <c r="C52" s="15"/>
      <c r="D52" s="8"/>
    </row>
    <row r="53" spans="1:4" ht="19" customHeight="1">
      <c r="A53" s="11" t="s">
        <v>78</v>
      </c>
      <c r="B53" s="8" t="s">
        <v>42</v>
      </c>
      <c r="C53" s="8"/>
      <c r="D53" s="8" t="s">
        <v>9</v>
      </c>
    </row>
    <row r="54" spans="1:4" ht="46.5">
      <c r="A54" s="20" t="s">
        <v>13</v>
      </c>
      <c r="B54" s="8"/>
      <c r="C54" s="8"/>
      <c r="D54" s="8"/>
    </row>
    <row r="55" spans="1:4" ht="31">
      <c r="A55" s="20" t="s">
        <v>2</v>
      </c>
      <c r="B55" s="8"/>
      <c r="C55" s="8"/>
      <c r="D55" s="8"/>
    </row>
    <row r="59" spans="1:4" ht="17">
      <c r="A59" s="7"/>
      <c r="B59" s="8"/>
      <c r="C59" s="8"/>
      <c r="D59" s="8"/>
    </row>
  </sheetData>
  <sortState xmlns:xlrd2="http://schemas.microsoft.com/office/spreadsheetml/2017/richdata2" ref="A2:D59">
    <sortCondition ref="A2:A59"/>
  </sortState>
  <phoneticPr fontId="9" type="noConversion"/>
  <pageMargins left="0.69999998807907104" right="0.69999998807907104" top="0.75" bottom="0.75" header="0.30000001192092896" footer="0.30000001192092896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V1"/>
  <sheetViews>
    <sheetView zoomScaleNormal="100" zoomScaleSheetLayoutView="75" workbookViewId="0">
      <selection activeCell="P1" sqref="P1"/>
    </sheetView>
  </sheetViews>
  <sheetFormatPr defaultColWidth="11.25" defaultRowHeight="17"/>
  <cols>
    <col min="1" max="256" width="8.83203125" style="1" customWidth="1"/>
  </cols>
  <sheetData>
    <row r="1" spans="1:16">
      <c r="A1" s="1" t="e">
        <f>IF(Sheet1!1:1,"AAAAAH384QA=",0)</f>
        <v>#VALUE!</v>
      </c>
      <c r="B1" s="1" t="e">
        <f>AND(Sheet1!A2,"AAAAAH384QE=")</f>
        <v>#VALUE!</v>
      </c>
      <c r="C1" s="1" t="e">
        <f>AND(Sheet1!B2,"AAAAAH384QI=")</f>
        <v>#VALUE!</v>
      </c>
      <c r="D1" s="1" t="b">
        <f>AND(Sheet1!C2,"AAAAAH384QM=")</f>
        <v>1</v>
      </c>
      <c r="E1" s="1" t="e">
        <f>AND(Sheet1!D2,"AAAAAH384QQ=")</f>
        <v>#VALUE!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 t="e">
        <f>IF(#REF!,"AAAAAH384Qk=",0)</f>
        <v>#REF!</v>
      </c>
      <c r="K1" s="1" t="e">
        <f>AND(#REF!,"AAAAAH384Qo=")</f>
        <v>#REF!</v>
      </c>
      <c r="L1" s="1" t="e">
        <f>IF(#REF!,"AAAAAH384Qs=",0)</f>
        <v>#REF!</v>
      </c>
      <c r="M1" s="1" t="e">
        <f>IF(#REF!,"AAAAAH384Qw=",0)</f>
        <v>#REF!</v>
      </c>
      <c r="N1" s="1" t="e">
        <f>AND(#REF!,"AAAAAH384Q0=")</f>
        <v>#REF!</v>
      </c>
      <c r="O1" s="1" t="e">
        <f>IF(#REF!,"AAAAAH384Q4=",0)</f>
        <v>#REF!</v>
      </c>
      <c r="P1" s="1" t="s">
        <v>58</v>
      </c>
    </row>
  </sheetData>
  <phoneticPr fontId="9" type="noConversion"/>
  <pageMargins left="0.69999998807907104" right="0.69999998807907104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cp:revision>2</cp:revision>
  <dcterms:created xsi:type="dcterms:W3CDTF">2012-02-23T18:29:07Z</dcterms:created>
  <dcterms:modified xsi:type="dcterms:W3CDTF">2021-05-31T08:36:59Z</dcterms:modified>
  <cp:version>1100.0100.01</cp:version>
</cp:coreProperties>
</file>