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720" yWindow="0" windowWidth="25040" windowHeight="15380" tabRatio="500"/>
  </bookViews>
  <sheets>
    <sheet name="AAV Titration Results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81" i="1" l="1"/>
  <c r="E81" i="1"/>
  <c r="G81" i="1"/>
  <c r="H81" i="1"/>
  <c r="I81" i="1"/>
  <c r="J81" i="1"/>
  <c r="C82" i="1"/>
  <c r="E82" i="1"/>
  <c r="G82" i="1"/>
  <c r="H82" i="1"/>
  <c r="I82" i="1"/>
  <c r="J82" i="1"/>
  <c r="C83" i="1"/>
  <c r="E83" i="1"/>
  <c r="G83" i="1"/>
  <c r="H83" i="1"/>
  <c r="I83" i="1"/>
  <c r="J83" i="1"/>
  <c r="J84" i="1"/>
  <c r="G84" i="1"/>
  <c r="D44" i="1"/>
  <c r="C74" i="1"/>
  <c r="E44" i="1"/>
  <c r="E74" i="1"/>
  <c r="G74" i="1"/>
  <c r="D45" i="1"/>
  <c r="C75" i="1"/>
  <c r="E45" i="1"/>
  <c r="E75" i="1"/>
  <c r="G75" i="1"/>
  <c r="D46" i="1"/>
  <c r="C76" i="1"/>
  <c r="E46" i="1"/>
  <c r="E76" i="1"/>
  <c r="G76" i="1"/>
  <c r="G77" i="1"/>
  <c r="H74" i="1"/>
  <c r="I74" i="1"/>
  <c r="J74" i="1"/>
  <c r="H75" i="1"/>
  <c r="I75" i="1"/>
  <c r="J75" i="1"/>
  <c r="H76" i="1"/>
  <c r="I76" i="1"/>
  <c r="J76" i="1"/>
  <c r="J77" i="1"/>
  <c r="B64" i="1"/>
  <c r="C64" i="1"/>
  <c r="D64" i="1"/>
  <c r="B50" i="1"/>
  <c r="B63" i="1"/>
  <c r="C50" i="1"/>
  <c r="C63" i="1"/>
  <c r="D63" i="1"/>
  <c r="B49" i="1"/>
  <c r="B62" i="1"/>
  <c r="C49" i="1"/>
  <c r="C62" i="1"/>
  <c r="D62" i="1"/>
  <c r="B48" i="1"/>
  <c r="B61" i="1"/>
  <c r="C48" i="1"/>
  <c r="C61" i="1"/>
  <c r="D61" i="1"/>
  <c r="B47" i="1"/>
  <c r="B60" i="1"/>
  <c r="C47" i="1"/>
  <c r="C60" i="1"/>
  <c r="D60" i="1"/>
  <c r="B46" i="1"/>
  <c r="B59" i="1"/>
  <c r="C46" i="1"/>
  <c r="C59" i="1"/>
  <c r="D59" i="1"/>
  <c r="B45" i="1"/>
  <c r="B58" i="1"/>
  <c r="C45" i="1"/>
  <c r="C58" i="1"/>
  <c r="D58" i="1"/>
  <c r="B44" i="1"/>
  <c r="B57" i="1"/>
  <c r="C44" i="1"/>
  <c r="C57" i="1"/>
  <c r="D57" i="1"/>
  <c r="M51" i="1"/>
  <c r="L51" i="1"/>
  <c r="K51" i="1"/>
  <c r="J51" i="1"/>
  <c r="I51" i="1"/>
  <c r="H51" i="1"/>
  <c r="G51" i="1"/>
  <c r="F51" i="1"/>
  <c r="E51" i="1"/>
  <c r="D51" i="1"/>
  <c r="C51" i="1"/>
  <c r="B51" i="1"/>
  <c r="M50" i="1"/>
  <c r="L50" i="1"/>
  <c r="K50" i="1"/>
  <c r="J50" i="1"/>
  <c r="I50" i="1"/>
  <c r="H50" i="1"/>
  <c r="G50" i="1"/>
  <c r="F50" i="1"/>
  <c r="E50" i="1"/>
  <c r="D50" i="1"/>
  <c r="M49" i="1"/>
  <c r="L49" i="1"/>
  <c r="K49" i="1"/>
  <c r="J49" i="1"/>
  <c r="I49" i="1"/>
  <c r="H49" i="1"/>
  <c r="G49" i="1"/>
  <c r="F49" i="1"/>
  <c r="E49" i="1"/>
  <c r="D49" i="1"/>
  <c r="M48" i="1"/>
  <c r="L48" i="1"/>
  <c r="K48" i="1"/>
  <c r="J48" i="1"/>
  <c r="I48" i="1"/>
  <c r="H48" i="1"/>
  <c r="G48" i="1"/>
  <c r="F48" i="1"/>
  <c r="E48" i="1"/>
  <c r="D48" i="1"/>
  <c r="M47" i="1"/>
  <c r="L47" i="1"/>
  <c r="K47" i="1"/>
  <c r="J47" i="1"/>
  <c r="I47" i="1"/>
  <c r="H47" i="1"/>
  <c r="G47" i="1"/>
  <c r="F47" i="1"/>
  <c r="E47" i="1"/>
  <c r="D47" i="1"/>
  <c r="M46" i="1"/>
  <c r="L46" i="1"/>
  <c r="K46" i="1"/>
  <c r="J46" i="1"/>
  <c r="I46" i="1"/>
  <c r="H46" i="1"/>
  <c r="G46" i="1"/>
  <c r="F46" i="1"/>
  <c r="M45" i="1"/>
  <c r="L45" i="1"/>
  <c r="K45" i="1"/>
  <c r="J45" i="1"/>
  <c r="I45" i="1"/>
  <c r="H45" i="1"/>
  <c r="G45" i="1"/>
  <c r="F45" i="1"/>
  <c r="M44" i="1"/>
  <c r="L44" i="1"/>
  <c r="K44" i="1"/>
  <c r="J44" i="1"/>
  <c r="I44" i="1"/>
  <c r="H44" i="1"/>
  <c r="G44" i="1"/>
  <c r="F44" i="1"/>
</calcChain>
</file>

<file path=xl/sharedStrings.xml><?xml version="1.0" encoding="utf-8"?>
<sst xmlns="http://schemas.openxmlformats.org/spreadsheetml/2006/main" count="146" uniqueCount="132">
  <si>
    <t>Section A. Input Raw Data</t>
  </si>
  <si>
    <t>Replace the current example data with the user's concentration value in the highlighted cells below.</t>
  </si>
  <si>
    <t>Well</t>
  </si>
  <si>
    <t>A1</t>
  </si>
  <si>
    <t>C9</t>
  </si>
  <si>
    <t>F5</t>
  </si>
  <si>
    <t>A2</t>
  </si>
  <si>
    <t>C10</t>
  </si>
  <si>
    <t>F6</t>
  </si>
  <si>
    <t>A3</t>
  </si>
  <si>
    <t>C11</t>
  </si>
  <si>
    <t>F7</t>
  </si>
  <si>
    <t>A4</t>
  </si>
  <si>
    <t>C12</t>
  </si>
  <si>
    <t>F8</t>
  </si>
  <si>
    <t>A5</t>
  </si>
  <si>
    <t>D1</t>
  </si>
  <si>
    <t>F9</t>
  </si>
  <si>
    <t>A6</t>
  </si>
  <si>
    <t>D2</t>
  </si>
  <si>
    <t>F10</t>
  </si>
  <si>
    <t>A7</t>
  </si>
  <si>
    <t>D3</t>
  </si>
  <si>
    <t>F11</t>
  </si>
  <si>
    <t>A8</t>
  </si>
  <si>
    <t>D4</t>
  </si>
  <si>
    <t>F12</t>
  </si>
  <si>
    <t>A9</t>
  </si>
  <si>
    <t>D5</t>
  </si>
  <si>
    <t>G1</t>
  </si>
  <si>
    <t>A10</t>
  </si>
  <si>
    <t>D6</t>
  </si>
  <si>
    <t>G2</t>
  </si>
  <si>
    <t>A11</t>
  </si>
  <si>
    <t>D7</t>
  </si>
  <si>
    <t>G3</t>
  </si>
  <si>
    <t>A12</t>
  </si>
  <si>
    <t>D8</t>
  </si>
  <si>
    <t>G4</t>
  </si>
  <si>
    <t>B1</t>
  </si>
  <si>
    <t>D9</t>
  </si>
  <si>
    <t>G5</t>
  </si>
  <si>
    <t>B2</t>
  </si>
  <si>
    <t>D10</t>
  </si>
  <si>
    <t>G6</t>
  </si>
  <si>
    <t>B3</t>
  </si>
  <si>
    <t>D11</t>
  </si>
  <si>
    <t>G7</t>
  </si>
  <si>
    <t>B4</t>
  </si>
  <si>
    <t>D12</t>
  </si>
  <si>
    <t>G8</t>
  </si>
  <si>
    <t>B5</t>
  </si>
  <si>
    <t>E1</t>
  </si>
  <si>
    <t>G9</t>
  </si>
  <si>
    <t>B6</t>
  </si>
  <si>
    <t>E2</t>
  </si>
  <si>
    <t>G10</t>
  </si>
  <si>
    <t>B7</t>
  </si>
  <si>
    <t>E3</t>
  </si>
  <si>
    <t>G11</t>
  </si>
  <si>
    <t>B8</t>
  </si>
  <si>
    <t>E4</t>
  </si>
  <si>
    <t>G12</t>
  </si>
  <si>
    <t>B9</t>
  </si>
  <si>
    <t>E5</t>
  </si>
  <si>
    <t>H1</t>
  </si>
  <si>
    <t>B10</t>
  </si>
  <si>
    <t>E6</t>
  </si>
  <si>
    <t>H2</t>
  </si>
  <si>
    <t>B11</t>
  </si>
  <si>
    <t>E7</t>
  </si>
  <si>
    <t>H3</t>
  </si>
  <si>
    <t>B12</t>
  </si>
  <si>
    <t>E8</t>
  </si>
  <si>
    <t>H4</t>
  </si>
  <si>
    <t>C1</t>
  </si>
  <si>
    <t>E9</t>
  </si>
  <si>
    <t>H5</t>
  </si>
  <si>
    <t>C2</t>
  </si>
  <si>
    <t>E10</t>
  </si>
  <si>
    <t>H6</t>
  </si>
  <si>
    <t>C3</t>
  </si>
  <si>
    <t>E11</t>
  </si>
  <si>
    <t>H7</t>
  </si>
  <si>
    <t>C4</t>
  </si>
  <si>
    <t>E12</t>
  </si>
  <si>
    <t>H8</t>
  </si>
  <si>
    <t>C5</t>
  </si>
  <si>
    <t>F1</t>
  </si>
  <si>
    <t>H9</t>
  </si>
  <si>
    <t>C6</t>
  </si>
  <si>
    <t>F2</t>
  </si>
  <si>
    <t>H10</t>
  </si>
  <si>
    <t>C7</t>
  </si>
  <si>
    <t>F3</t>
  </si>
  <si>
    <t>H11</t>
  </si>
  <si>
    <t>C8</t>
  </si>
  <si>
    <t>F4</t>
  </si>
  <si>
    <t>H12</t>
  </si>
  <si>
    <t>Standard concentrations</t>
  </si>
  <si>
    <t>Negative control concentrations</t>
  </si>
  <si>
    <t>Sample concentrations</t>
  </si>
  <si>
    <t>Section B. Standard curve concentrations and calculation</t>
  </si>
  <si>
    <t>qPCR plate Set-up including concentrations</t>
  </si>
  <si>
    <t>A</t>
  </si>
  <si>
    <t>B</t>
  </si>
  <si>
    <t>C</t>
  </si>
  <si>
    <t>D</t>
  </si>
  <si>
    <t>E</t>
  </si>
  <si>
    <t>F</t>
  </si>
  <si>
    <t>G</t>
  </si>
  <si>
    <t>H</t>
  </si>
  <si>
    <t>Create Standard Curve</t>
  </si>
  <si>
    <t xml:space="preserve">Theoretical Copy Number </t>
  </si>
  <si>
    <t>Standard Curve Concentrations</t>
  </si>
  <si>
    <t>Concentration Mean</t>
  </si>
  <si>
    <t xml:space="preserve">Efficiency of qPCR run: </t>
  </si>
  <si>
    <t>NOTE: This link in the protocol to produce this number</t>
  </si>
  <si>
    <t>NOTE: The qPCR plate should be re-done should the efficiency of the plate fall outside of the 90%-110% range.</t>
  </si>
  <si>
    <t>Section C. AAV Titration Results</t>
  </si>
  <si>
    <t>Sample</t>
  </si>
  <si>
    <t>Concentration 1</t>
  </si>
  <si>
    <t>Concetration 2</t>
  </si>
  <si>
    <t>Mean</t>
  </si>
  <si>
    <t>Average:</t>
  </si>
  <si>
    <t>STDEV:</t>
  </si>
  <si>
    <t>Dilution Correction</t>
  </si>
  <si>
    <t>vg/μL</t>
  </si>
  <si>
    <t>vg/mL</t>
  </si>
  <si>
    <t>Dilution Factor</t>
  </si>
  <si>
    <r>
      <rPr>
        <b/>
        <sz val="12"/>
        <color theme="1"/>
        <rFont val="Times New Roman"/>
      </rPr>
      <t>NOTE:</t>
    </r>
    <r>
      <rPr>
        <sz val="12"/>
        <color theme="1"/>
        <rFont val="Times New Roman"/>
      </rPr>
      <t xml:space="preserve"> The Theorectical copy number for the standard will change based on the standard created by the user.</t>
    </r>
  </si>
  <si>
    <t>Concentration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</si>
</sst>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E+00"/>
    <numFmt numFmtId="165" formatCode="0.0"/>
  </numFmts>
  <fonts count="11" x14ac:knownFonts="1">
    <font>
      <sz val="12"/>
      <color theme="1"/>
      <name val="Calibri"/>
      <family val="2"/>
      <scheme val="minor"/>
    </font>
    <font>
      <sz val="10"/>
      <name val="Geneva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Times New Roman"/>
    </font>
    <font>
      <sz val="12"/>
      <color theme="1"/>
      <name val="Times New Roman"/>
    </font>
    <font>
      <sz val="12"/>
      <color rgb="FF444444"/>
      <name val="Times New Roman"/>
    </font>
    <font>
      <sz val="12"/>
      <name val="Times New Roman"/>
    </font>
    <font>
      <b/>
      <sz val="12"/>
      <name val="Times New Roman"/>
    </font>
    <font>
      <b/>
      <sz val="12"/>
      <color indexed="10"/>
      <name val="Times New Roman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8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5" fillId="3" borderId="3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2" borderId="0" xfId="0" applyNumberFormat="1" applyFont="1" applyFill="1"/>
    <xf numFmtId="0" fontId="5" fillId="5" borderId="3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3" borderId="3" xfId="0" applyNumberFormat="1" applyFont="1" applyFill="1" applyBorder="1" applyAlignment="1">
      <alignment horizontal="center"/>
    </xf>
    <xf numFmtId="0" fontId="6" fillId="0" borderId="0" xfId="0" applyFont="1"/>
    <xf numFmtId="0" fontId="5" fillId="6" borderId="3" xfId="0" applyNumberFormat="1" applyFont="1" applyFill="1" applyBorder="1" applyAlignment="1">
      <alignment horizontal="center"/>
    </xf>
    <xf numFmtId="0" fontId="5" fillId="2" borderId="4" xfId="0" applyFont="1" applyFill="1" applyBorder="1"/>
    <xf numFmtId="0" fontId="5" fillId="3" borderId="3" xfId="0" applyFont="1" applyFill="1" applyBorder="1"/>
    <xf numFmtId="0" fontId="5" fillId="6" borderId="3" xfId="0" applyFont="1" applyFill="1" applyBorder="1"/>
    <xf numFmtId="0" fontId="5" fillId="5" borderId="3" xfId="0" applyFont="1" applyFill="1" applyBorder="1"/>
    <xf numFmtId="0" fontId="5" fillId="2" borderId="3" xfId="0" applyFont="1" applyFill="1" applyBorder="1"/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11" fontId="5" fillId="2" borderId="3" xfId="0" applyNumberFormat="1" applyFont="1" applyFill="1" applyBorder="1" applyAlignment="1">
      <alignment horizontal="center"/>
    </xf>
    <xf numFmtId="164" fontId="7" fillId="2" borderId="0" xfId="1" applyNumberFormat="1" applyFont="1" applyFill="1" applyBorder="1" applyAlignment="1">
      <alignment horizontal="center" vertical="center"/>
    </xf>
    <xf numFmtId="2" fontId="7" fillId="2" borderId="0" xfId="1" applyNumberFormat="1" applyFont="1" applyFill="1" applyBorder="1" applyAlignment="1">
      <alignment horizontal="center" vertical="center"/>
    </xf>
    <xf numFmtId="165" fontId="7" fillId="2" borderId="0" xfId="1" applyNumberFormat="1" applyFont="1" applyFill="1" applyBorder="1" applyAlignment="1">
      <alignment horizontal="center" vertical="center"/>
    </xf>
    <xf numFmtId="2" fontId="8" fillId="2" borderId="0" xfId="1" applyNumberFormat="1" applyFont="1" applyFill="1" applyBorder="1" applyAlignment="1">
      <alignment horizontal="center" vertical="center"/>
    </xf>
    <xf numFmtId="165" fontId="8" fillId="2" borderId="0" xfId="1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9" fontId="5" fillId="2" borderId="5" xfId="0" applyNumberFormat="1" applyFont="1" applyFill="1" applyBorder="1"/>
    <xf numFmtId="11" fontId="5" fillId="2" borderId="3" xfId="0" applyNumberFormat="1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>
      <alignment horizontal="center"/>
    </xf>
    <xf numFmtId="11" fontId="5" fillId="4" borderId="3" xfId="0" applyNumberFormat="1" applyFont="1" applyFill="1" applyBorder="1"/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11" fontId="5" fillId="2" borderId="0" xfId="0" applyNumberFormat="1" applyFont="1" applyFill="1" applyBorder="1"/>
    <xf numFmtId="11" fontId="5" fillId="2" borderId="0" xfId="0" applyNumberFormat="1" applyFont="1" applyFill="1" applyBorder="1" applyAlignment="1">
      <alignment horizontal="center"/>
    </xf>
    <xf numFmtId="0" fontId="5" fillId="4" borderId="1" xfId="0" applyNumberFormat="1" applyFont="1" applyFill="1" applyBorder="1" applyAlignment="1">
      <alignment horizontal="center"/>
    </xf>
    <xf numFmtId="0" fontId="5" fillId="4" borderId="2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8" fillId="2" borderId="0" xfId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11" fontId="5" fillId="2" borderId="1" xfId="0" applyNumberFormat="1" applyFont="1" applyFill="1" applyBorder="1" applyAlignment="1">
      <alignment horizontal="center"/>
    </xf>
    <xf numFmtId="11" fontId="5" fillId="2" borderId="2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</cellXfs>
  <cellStyles count="18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Normal" xfId="0" builtinId="0"/>
    <cellStyle name="Normal_fr taq IP AAV_modifv2" xfId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369748906386702"/>
                  <c:y val="0.00526501895596384"/>
                </c:manualLayout>
              </c:layout>
              <c:numFmt formatCode="General" sourceLinked="0"/>
              <c:spPr>
                <a:solidFill>
                  <a:schemeClr val="lt1"/>
                </a:solidFill>
                <a:ln w="25400" cap="flat" cmpd="sng" algn="ctr">
                  <a:solidFill>
                    <a:schemeClr val="accent2"/>
                  </a:solidFill>
                  <a:prstDash val="solid"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'AAV Titration Results'!$A$57:$A$64</c:f>
              <c:numCache>
                <c:formatCode>0.00E+00</c:formatCode>
                <c:ptCount val="8"/>
                <c:pt idx="0">
                  <c:v>5.71E8</c:v>
                </c:pt>
                <c:pt idx="1">
                  <c:v>5.71E7</c:v>
                </c:pt>
                <c:pt idx="2">
                  <c:v>5.71E6</c:v>
                </c:pt>
                <c:pt idx="3">
                  <c:v>571000.0</c:v>
                </c:pt>
                <c:pt idx="4">
                  <c:v>57100.0</c:v>
                </c:pt>
                <c:pt idx="5">
                  <c:v>5710.0</c:v>
                </c:pt>
                <c:pt idx="6">
                  <c:v>571.0</c:v>
                </c:pt>
                <c:pt idx="7" formatCode="General">
                  <c:v>0.0</c:v>
                </c:pt>
              </c:numCache>
            </c:numRef>
          </c:xVal>
          <c:yVal>
            <c:numRef>
              <c:f>'AAV Titration Results'!$D$57:$D$64</c:f>
              <c:numCache>
                <c:formatCode>General</c:formatCode>
                <c:ptCount val="8"/>
                <c:pt idx="0">
                  <c:v>5.725E8</c:v>
                </c:pt>
                <c:pt idx="1">
                  <c:v>5.71E7</c:v>
                </c:pt>
                <c:pt idx="2">
                  <c:v>7.36E6</c:v>
                </c:pt>
                <c:pt idx="3">
                  <c:v>341000.0</c:v>
                </c:pt>
                <c:pt idx="4">
                  <c:v>72700.0</c:v>
                </c:pt>
                <c:pt idx="5">
                  <c:v>5920.0</c:v>
                </c:pt>
                <c:pt idx="6">
                  <c:v>573.0</c:v>
                </c:pt>
                <c:pt idx="7">
                  <c:v>0.0</c:v>
                </c:pt>
              </c:numCache>
            </c:numRef>
          </c:yVal>
          <c:smooth val="0"/>
        </c:ser>
        <c:ser>
          <c:idx val="1"/>
          <c:order val="1"/>
          <c:spPr>
            <a:ln w="47625">
              <a:noFill/>
            </a:ln>
          </c:spPr>
          <c:xVal>
            <c:numRef>
              <c:f>'AAV Titration Results'!$A$57:$A$64</c:f>
              <c:numCache>
                <c:formatCode>0.00E+00</c:formatCode>
                <c:ptCount val="8"/>
                <c:pt idx="0">
                  <c:v>5.71E8</c:v>
                </c:pt>
                <c:pt idx="1">
                  <c:v>5.71E7</c:v>
                </c:pt>
                <c:pt idx="2">
                  <c:v>5.71E6</c:v>
                </c:pt>
                <c:pt idx="3">
                  <c:v>571000.0</c:v>
                </c:pt>
                <c:pt idx="4">
                  <c:v>57100.0</c:v>
                </c:pt>
                <c:pt idx="5">
                  <c:v>5710.0</c:v>
                </c:pt>
                <c:pt idx="6">
                  <c:v>571.0</c:v>
                </c:pt>
                <c:pt idx="7" formatCode="General">
                  <c:v>0.0</c:v>
                </c:pt>
              </c:numCache>
            </c:numRef>
          </c:xVal>
          <c:yVal>
            <c:numRef>
              <c:f>'AAV Titration Results'!$E$57:$E$64</c:f>
              <c:numCache>
                <c:formatCode>General</c:formatCode>
                <c:ptCount val="8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6382792"/>
        <c:axId val="2066990888"/>
      </c:scatterChart>
      <c:valAx>
        <c:axId val="2066382792"/>
        <c:scaling>
          <c:orientation val="minMax"/>
        </c:scaling>
        <c:delete val="0"/>
        <c:axPos val="b"/>
        <c:numFmt formatCode="0.00E+00" sourceLinked="1"/>
        <c:majorTickMark val="out"/>
        <c:minorTickMark val="none"/>
        <c:tickLblPos val="nextTo"/>
        <c:crossAx val="2066990888"/>
        <c:crosses val="autoZero"/>
        <c:crossBetween val="midCat"/>
      </c:valAx>
      <c:valAx>
        <c:axId val="20669908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66382792"/>
        <c:crosses val="autoZero"/>
        <c:crossBetween val="midCat"/>
      </c:valAx>
    </c:plotArea>
    <c:legend>
      <c:legendPos val="r"/>
      <c:legendEntry>
        <c:idx val="1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12700</xdr:colOff>
      <xdr:row>53</xdr:row>
      <xdr:rowOff>139700</xdr:rowOff>
    </xdr:from>
    <xdr:to>
      <xdr:col>11</xdr:col>
      <xdr:colOff>457200</xdr:colOff>
      <xdr:row>64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2"/>
  <sheetViews>
    <sheetView tabSelected="1" topLeftCell="A30" workbookViewId="0">
      <selection activeCell="P33" sqref="P33"/>
    </sheetView>
  </sheetViews>
  <sheetFormatPr baseColWidth="10" defaultRowHeight="15" x14ac:dyDescent="0"/>
  <cols>
    <col min="1" max="2" width="10.83203125" style="2"/>
    <col min="3" max="3" width="8.5" style="2" customWidth="1"/>
    <col min="4" max="4" width="4.1640625" style="2" customWidth="1"/>
    <col min="5" max="7" width="10.83203125" style="2"/>
    <col min="8" max="8" width="7.1640625" style="2" customWidth="1"/>
    <col min="9" max="9" width="5.6640625" style="2" customWidth="1"/>
    <col min="10" max="12" width="10.83203125" style="2"/>
    <col min="13" max="13" width="7.1640625" style="2" customWidth="1"/>
    <col min="14" max="14" width="5.6640625" style="2" customWidth="1"/>
    <col min="15" max="16384" width="10.83203125" style="2"/>
  </cols>
  <sheetData>
    <row r="1" spans="1:14">
      <c r="A1" s="1" t="s">
        <v>0</v>
      </c>
    </row>
    <row r="2" spans="1:14">
      <c r="A2" s="2" t="s">
        <v>1</v>
      </c>
    </row>
    <row r="3" spans="1:14">
      <c r="A3" s="41" t="s">
        <v>2</v>
      </c>
      <c r="B3" s="42"/>
      <c r="C3" s="43" t="s">
        <v>131</v>
      </c>
      <c r="D3" s="43"/>
      <c r="F3" s="41" t="s">
        <v>2</v>
      </c>
      <c r="G3" s="42"/>
      <c r="H3" s="43" t="s">
        <v>131</v>
      </c>
      <c r="I3" s="43"/>
      <c r="K3" s="41" t="s">
        <v>2</v>
      </c>
      <c r="L3" s="42"/>
      <c r="M3" s="43" t="s">
        <v>131</v>
      </c>
      <c r="N3" s="43"/>
    </row>
    <row r="4" spans="1:14">
      <c r="A4" s="3">
        <v>1</v>
      </c>
      <c r="B4" s="4" t="s">
        <v>3</v>
      </c>
      <c r="C4" s="39">
        <v>530000000</v>
      </c>
      <c r="D4" s="40"/>
      <c r="E4" s="5"/>
      <c r="F4" s="6">
        <v>33</v>
      </c>
      <c r="G4" s="6" t="s">
        <v>4</v>
      </c>
      <c r="H4" s="39"/>
      <c r="I4" s="40"/>
      <c r="J4" s="5"/>
      <c r="K4" s="6">
        <v>65</v>
      </c>
      <c r="L4" s="6" t="s">
        <v>5</v>
      </c>
      <c r="M4" s="39"/>
      <c r="N4" s="40"/>
    </row>
    <row r="5" spans="1:14">
      <c r="A5" s="3">
        <v>2</v>
      </c>
      <c r="B5" s="4" t="s">
        <v>6</v>
      </c>
      <c r="C5" s="39">
        <v>615000000</v>
      </c>
      <c r="D5" s="40"/>
      <c r="E5" s="5"/>
      <c r="F5" s="6">
        <v>34</v>
      </c>
      <c r="G5" s="6" t="s">
        <v>7</v>
      </c>
      <c r="H5" s="39"/>
      <c r="I5" s="40"/>
      <c r="J5" s="5"/>
      <c r="K5" s="6">
        <v>66</v>
      </c>
      <c r="L5" s="6" t="s">
        <v>8</v>
      </c>
      <c r="M5" s="39"/>
      <c r="N5" s="40"/>
    </row>
    <row r="6" spans="1:14">
      <c r="A6" s="7">
        <v>3</v>
      </c>
      <c r="B6" s="8" t="s">
        <v>9</v>
      </c>
      <c r="C6" s="39">
        <v>68000000</v>
      </c>
      <c r="D6" s="40"/>
      <c r="E6" s="5"/>
      <c r="F6" s="6">
        <v>35</v>
      </c>
      <c r="G6" s="6" t="s">
        <v>10</v>
      </c>
      <c r="H6" s="39"/>
      <c r="I6" s="40"/>
      <c r="J6" s="5"/>
      <c r="K6" s="6">
        <v>67</v>
      </c>
      <c r="L6" s="6" t="s">
        <v>11</v>
      </c>
      <c r="M6" s="39"/>
      <c r="N6" s="40"/>
    </row>
    <row r="7" spans="1:14">
      <c r="A7" s="7">
        <v>4</v>
      </c>
      <c r="B7" s="8" t="s">
        <v>12</v>
      </c>
      <c r="C7" s="39">
        <v>67700000</v>
      </c>
      <c r="D7" s="40"/>
      <c r="E7" s="5"/>
      <c r="F7" s="6">
        <v>36</v>
      </c>
      <c r="G7" s="6" t="s">
        <v>13</v>
      </c>
      <c r="H7" s="39"/>
      <c r="I7" s="40"/>
      <c r="J7" s="5"/>
      <c r="K7" s="6">
        <v>68</v>
      </c>
      <c r="L7" s="6" t="s">
        <v>14</v>
      </c>
      <c r="M7" s="39"/>
      <c r="N7" s="40"/>
    </row>
    <row r="8" spans="1:14">
      <c r="A8" s="7">
        <v>5</v>
      </c>
      <c r="B8" s="8" t="s">
        <v>15</v>
      </c>
      <c r="C8" s="39"/>
      <c r="D8" s="40"/>
      <c r="E8" s="5"/>
      <c r="F8" s="9">
        <v>37</v>
      </c>
      <c r="G8" s="9" t="s">
        <v>16</v>
      </c>
      <c r="H8" s="39">
        <v>294000</v>
      </c>
      <c r="I8" s="40"/>
      <c r="J8" s="5"/>
      <c r="K8" s="6">
        <v>69</v>
      </c>
      <c r="L8" s="6" t="s">
        <v>17</v>
      </c>
      <c r="M8" s="39"/>
      <c r="N8" s="40"/>
    </row>
    <row r="9" spans="1:14">
      <c r="A9" s="7">
        <v>6</v>
      </c>
      <c r="B9" s="8" t="s">
        <v>18</v>
      </c>
      <c r="C9" s="39"/>
      <c r="D9" s="40"/>
      <c r="E9" s="5"/>
      <c r="F9" s="9">
        <v>38</v>
      </c>
      <c r="G9" s="9" t="s">
        <v>19</v>
      </c>
      <c r="H9" s="39">
        <v>388000</v>
      </c>
      <c r="I9" s="40"/>
      <c r="J9" s="5"/>
      <c r="K9" s="6">
        <v>70</v>
      </c>
      <c r="L9" s="6" t="s">
        <v>20</v>
      </c>
      <c r="M9" s="39"/>
      <c r="N9" s="40"/>
    </row>
    <row r="10" spans="1:14">
      <c r="A10" s="7">
        <v>7</v>
      </c>
      <c r="B10" s="8" t="s">
        <v>21</v>
      </c>
      <c r="C10" s="39"/>
      <c r="D10" s="40"/>
      <c r="E10" s="5"/>
      <c r="F10" s="6">
        <v>39</v>
      </c>
      <c r="G10" s="6" t="s">
        <v>22</v>
      </c>
      <c r="H10" s="39"/>
      <c r="I10" s="40"/>
      <c r="J10" s="5"/>
      <c r="K10" s="6">
        <v>71</v>
      </c>
      <c r="L10" s="6" t="s">
        <v>23</v>
      </c>
      <c r="M10" s="39"/>
      <c r="N10" s="40"/>
    </row>
    <row r="11" spans="1:14">
      <c r="A11" s="7">
        <v>8</v>
      </c>
      <c r="B11" s="8" t="s">
        <v>24</v>
      </c>
      <c r="C11" s="39"/>
      <c r="D11" s="40"/>
      <c r="E11" s="5"/>
      <c r="F11" s="6">
        <v>40</v>
      </c>
      <c r="G11" s="6" t="s">
        <v>25</v>
      </c>
      <c r="H11" s="39"/>
      <c r="I11" s="40"/>
      <c r="J11" s="5"/>
      <c r="K11" s="6">
        <v>72</v>
      </c>
      <c r="L11" s="6" t="s">
        <v>26</v>
      </c>
      <c r="M11" s="39"/>
      <c r="N11" s="40"/>
    </row>
    <row r="12" spans="1:14">
      <c r="A12" s="7">
        <v>9</v>
      </c>
      <c r="B12" s="8" t="s">
        <v>27</v>
      </c>
      <c r="C12" s="39"/>
      <c r="D12" s="40"/>
      <c r="E12" s="5"/>
      <c r="F12" s="6">
        <v>41</v>
      </c>
      <c r="G12" s="6" t="s">
        <v>28</v>
      </c>
      <c r="H12" s="39"/>
      <c r="I12" s="40"/>
      <c r="J12" s="5"/>
      <c r="K12" s="9">
        <v>73</v>
      </c>
      <c r="L12" s="9" t="s">
        <v>29</v>
      </c>
      <c r="M12" s="39">
        <v>573</v>
      </c>
      <c r="N12" s="40"/>
    </row>
    <row r="13" spans="1:14">
      <c r="A13" s="7">
        <v>10</v>
      </c>
      <c r="B13" s="8" t="s">
        <v>30</v>
      </c>
      <c r="C13" s="39"/>
      <c r="D13" s="40"/>
      <c r="E13" s="5"/>
      <c r="F13" s="6">
        <v>42</v>
      </c>
      <c r="G13" s="6" t="s">
        <v>31</v>
      </c>
      <c r="H13" s="39"/>
      <c r="I13" s="40"/>
      <c r="J13" s="5"/>
      <c r="K13" s="9">
        <v>74</v>
      </c>
      <c r="L13" s="9" t="s">
        <v>32</v>
      </c>
      <c r="M13" s="39">
        <v>573</v>
      </c>
      <c r="N13" s="40"/>
    </row>
    <row r="14" spans="1:14">
      <c r="A14" s="7">
        <v>11</v>
      </c>
      <c r="B14" s="8" t="s">
        <v>33</v>
      </c>
      <c r="C14" s="39"/>
      <c r="D14" s="40"/>
      <c r="E14" s="5"/>
      <c r="F14" s="6">
        <v>43</v>
      </c>
      <c r="G14" s="6" t="s">
        <v>34</v>
      </c>
      <c r="H14" s="39"/>
      <c r="I14" s="40"/>
      <c r="J14" s="5"/>
      <c r="K14" s="6">
        <v>75</v>
      </c>
      <c r="L14" s="6" t="s">
        <v>35</v>
      </c>
      <c r="M14" s="39"/>
      <c r="N14" s="40"/>
    </row>
    <row r="15" spans="1:14">
      <c r="A15" s="7">
        <v>12</v>
      </c>
      <c r="B15" s="8" t="s">
        <v>36</v>
      </c>
      <c r="C15" s="39"/>
      <c r="D15" s="40"/>
      <c r="E15" s="5"/>
      <c r="F15" s="6">
        <v>44</v>
      </c>
      <c r="G15" s="6" t="s">
        <v>37</v>
      </c>
      <c r="H15" s="39"/>
      <c r="I15" s="40"/>
      <c r="J15" s="5"/>
      <c r="K15" s="6">
        <v>76</v>
      </c>
      <c r="L15" s="6" t="s">
        <v>38</v>
      </c>
      <c r="M15" s="39"/>
      <c r="N15" s="40"/>
    </row>
    <row r="16" spans="1:14">
      <c r="A16" s="3">
        <v>13</v>
      </c>
      <c r="B16" s="4" t="s">
        <v>39</v>
      </c>
      <c r="C16" s="39">
        <v>55800000</v>
      </c>
      <c r="D16" s="40"/>
      <c r="E16" s="5"/>
      <c r="F16" s="6">
        <v>45</v>
      </c>
      <c r="G16" s="6" t="s">
        <v>40</v>
      </c>
      <c r="H16" s="39"/>
      <c r="I16" s="40"/>
      <c r="J16" s="5"/>
      <c r="K16" s="6">
        <v>77</v>
      </c>
      <c r="L16" s="6" t="s">
        <v>41</v>
      </c>
      <c r="M16" s="39"/>
      <c r="N16" s="40"/>
    </row>
    <row r="17" spans="1:16">
      <c r="A17" s="3">
        <v>14</v>
      </c>
      <c r="B17" s="4" t="s">
        <v>42</v>
      </c>
      <c r="C17" s="39">
        <v>58400000</v>
      </c>
      <c r="D17" s="40"/>
      <c r="E17" s="5"/>
      <c r="F17" s="6">
        <v>46</v>
      </c>
      <c r="G17" s="6" t="s">
        <v>43</v>
      </c>
      <c r="H17" s="39"/>
      <c r="I17" s="40"/>
      <c r="J17" s="5"/>
      <c r="K17" s="6">
        <v>78</v>
      </c>
      <c r="L17" s="6" t="s">
        <v>44</v>
      </c>
      <c r="M17" s="39"/>
      <c r="N17" s="40"/>
      <c r="P17" s="10"/>
    </row>
    <row r="18" spans="1:16">
      <c r="A18" s="7">
        <v>15</v>
      </c>
      <c r="B18" s="8" t="s">
        <v>45</v>
      </c>
      <c r="C18" s="39">
        <v>6470000</v>
      </c>
      <c r="D18" s="40"/>
      <c r="E18" s="5"/>
      <c r="F18" s="6">
        <v>47</v>
      </c>
      <c r="G18" s="6" t="s">
        <v>46</v>
      </c>
      <c r="H18" s="39"/>
      <c r="I18" s="40"/>
      <c r="J18" s="5"/>
      <c r="K18" s="6">
        <v>79</v>
      </c>
      <c r="L18" s="6" t="s">
        <v>47</v>
      </c>
      <c r="M18" s="39"/>
      <c r="N18" s="40"/>
    </row>
    <row r="19" spans="1:16">
      <c r="A19" s="7">
        <v>16</v>
      </c>
      <c r="B19" s="8" t="s">
        <v>48</v>
      </c>
      <c r="C19" s="39">
        <v>6230000</v>
      </c>
      <c r="D19" s="40"/>
      <c r="E19" s="5"/>
      <c r="F19" s="6">
        <v>48</v>
      </c>
      <c r="G19" s="6" t="s">
        <v>49</v>
      </c>
      <c r="H19" s="39"/>
      <c r="I19" s="40"/>
      <c r="J19" s="5"/>
      <c r="K19" s="6">
        <v>80</v>
      </c>
      <c r="L19" s="6" t="s">
        <v>50</v>
      </c>
      <c r="M19" s="39"/>
      <c r="N19" s="40"/>
    </row>
    <row r="20" spans="1:16">
      <c r="A20" s="7">
        <v>17</v>
      </c>
      <c r="B20" s="8" t="s">
        <v>51</v>
      </c>
      <c r="C20" s="39"/>
      <c r="D20" s="40"/>
      <c r="E20" s="5"/>
      <c r="F20" s="9">
        <v>49</v>
      </c>
      <c r="G20" s="9" t="s">
        <v>52</v>
      </c>
      <c r="H20" s="39">
        <v>71900</v>
      </c>
      <c r="I20" s="40"/>
      <c r="J20" s="5"/>
      <c r="K20" s="6">
        <v>81</v>
      </c>
      <c r="L20" s="6" t="s">
        <v>53</v>
      </c>
      <c r="M20" s="39"/>
      <c r="N20" s="40"/>
    </row>
    <row r="21" spans="1:16">
      <c r="A21" s="7">
        <v>18</v>
      </c>
      <c r="B21" s="8" t="s">
        <v>54</v>
      </c>
      <c r="C21" s="39"/>
      <c r="D21" s="40"/>
      <c r="E21" s="5"/>
      <c r="F21" s="9">
        <v>50</v>
      </c>
      <c r="G21" s="9" t="s">
        <v>55</v>
      </c>
      <c r="H21" s="39">
        <v>73500</v>
      </c>
      <c r="I21" s="40"/>
      <c r="J21" s="5"/>
      <c r="K21" s="6">
        <v>82</v>
      </c>
      <c r="L21" s="6" t="s">
        <v>56</v>
      </c>
      <c r="M21" s="39"/>
      <c r="N21" s="40"/>
    </row>
    <row r="22" spans="1:16">
      <c r="A22" s="7">
        <v>19</v>
      </c>
      <c r="B22" s="8" t="s">
        <v>57</v>
      </c>
      <c r="C22" s="39"/>
      <c r="D22" s="40"/>
      <c r="E22" s="5"/>
      <c r="F22" s="6">
        <v>51</v>
      </c>
      <c r="G22" s="6" t="s">
        <v>58</v>
      </c>
      <c r="H22" s="39"/>
      <c r="I22" s="40"/>
      <c r="J22" s="5"/>
      <c r="K22" s="6">
        <v>83</v>
      </c>
      <c r="L22" s="6" t="s">
        <v>59</v>
      </c>
      <c r="M22" s="39"/>
      <c r="N22" s="40"/>
    </row>
    <row r="23" spans="1:16">
      <c r="A23" s="7">
        <v>20</v>
      </c>
      <c r="B23" s="8" t="s">
        <v>60</v>
      </c>
      <c r="C23" s="39"/>
      <c r="D23" s="40"/>
      <c r="E23" s="5"/>
      <c r="F23" s="6">
        <v>52</v>
      </c>
      <c r="G23" s="6" t="s">
        <v>61</v>
      </c>
      <c r="H23" s="39"/>
      <c r="I23" s="40"/>
      <c r="J23" s="5"/>
      <c r="K23" s="6">
        <v>84</v>
      </c>
      <c r="L23" s="6" t="s">
        <v>62</v>
      </c>
      <c r="M23" s="39"/>
      <c r="N23" s="40"/>
    </row>
    <row r="24" spans="1:16">
      <c r="A24" s="7">
        <v>21</v>
      </c>
      <c r="B24" s="8" t="s">
        <v>63</v>
      </c>
      <c r="C24" s="39"/>
      <c r="D24" s="40"/>
      <c r="E24" s="5"/>
      <c r="F24" s="6">
        <v>53</v>
      </c>
      <c r="G24" s="6" t="s">
        <v>64</v>
      </c>
      <c r="H24" s="39"/>
      <c r="I24" s="40"/>
      <c r="J24" s="5"/>
      <c r="K24" s="11">
        <v>85</v>
      </c>
      <c r="L24" s="11" t="s">
        <v>65</v>
      </c>
      <c r="M24" s="39"/>
      <c r="N24" s="40"/>
    </row>
    <row r="25" spans="1:16">
      <c r="A25" s="7">
        <v>22</v>
      </c>
      <c r="B25" s="8" t="s">
        <v>66</v>
      </c>
      <c r="C25" s="39"/>
      <c r="D25" s="40"/>
      <c r="E25" s="5"/>
      <c r="F25" s="6">
        <v>54</v>
      </c>
      <c r="G25" s="6" t="s">
        <v>67</v>
      </c>
      <c r="H25" s="39"/>
      <c r="I25" s="40"/>
      <c r="J25" s="5"/>
      <c r="K25" s="11">
        <v>86</v>
      </c>
      <c r="L25" s="11" t="s">
        <v>68</v>
      </c>
      <c r="M25" s="39"/>
      <c r="N25" s="40"/>
    </row>
    <row r="26" spans="1:16">
      <c r="A26" s="7">
        <v>23</v>
      </c>
      <c r="B26" s="8" t="s">
        <v>69</v>
      </c>
      <c r="C26" s="39"/>
      <c r="D26" s="40"/>
      <c r="E26" s="5"/>
      <c r="F26" s="6">
        <v>55</v>
      </c>
      <c r="G26" s="6" t="s">
        <v>70</v>
      </c>
      <c r="H26" s="39"/>
      <c r="I26" s="40"/>
      <c r="J26" s="5"/>
      <c r="K26" s="6">
        <v>87</v>
      </c>
      <c r="L26" s="6" t="s">
        <v>71</v>
      </c>
      <c r="M26" s="39"/>
      <c r="N26" s="40"/>
    </row>
    <row r="27" spans="1:16">
      <c r="A27" s="7">
        <v>24</v>
      </c>
      <c r="B27" s="8" t="s">
        <v>72</v>
      </c>
      <c r="C27" s="39"/>
      <c r="D27" s="40"/>
      <c r="E27" s="5"/>
      <c r="F27" s="6">
        <v>56</v>
      </c>
      <c r="G27" s="6" t="s">
        <v>73</v>
      </c>
      <c r="H27" s="39"/>
      <c r="I27" s="40"/>
      <c r="J27" s="5"/>
      <c r="K27" s="6">
        <v>88</v>
      </c>
      <c r="L27" s="6" t="s">
        <v>74</v>
      </c>
      <c r="M27" s="39"/>
      <c r="N27" s="40"/>
    </row>
    <row r="28" spans="1:16">
      <c r="A28" s="3">
        <v>25</v>
      </c>
      <c r="B28" s="4" t="s">
        <v>75</v>
      </c>
      <c r="C28" s="39">
        <v>7330000</v>
      </c>
      <c r="D28" s="40"/>
      <c r="E28" s="5"/>
      <c r="F28" s="6">
        <v>57</v>
      </c>
      <c r="G28" s="6" t="s">
        <v>76</v>
      </c>
      <c r="H28" s="39"/>
      <c r="I28" s="40"/>
      <c r="J28" s="5"/>
      <c r="K28" s="6">
        <v>89</v>
      </c>
      <c r="L28" s="6" t="s">
        <v>77</v>
      </c>
      <c r="M28" s="39"/>
      <c r="N28" s="40"/>
    </row>
    <row r="29" spans="1:16">
      <c r="A29" s="3">
        <v>26</v>
      </c>
      <c r="B29" s="4" t="s">
        <v>78</v>
      </c>
      <c r="C29" s="39">
        <v>7390000</v>
      </c>
      <c r="D29" s="40"/>
      <c r="E29" s="5"/>
      <c r="F29" s="6">
        <v>58</v>
      </c>
      <c r="G29" s="6" t="s">
        <v>79</v>
      </c>
      <c r="H29" s="39"/>
      <c r="I29" s="40"/>
      <c r="J29" s="5"/>
      <c r="K29" s="6">
        <v>90</v>
      </c>
      <c r="L29" s="6" t="s">
        <v>80</v>
      </c>
      <c r="M29" s="39"/>
      <c r="N29" s="40"/>
    </row>
    <row r="30" spans="1:16">
      <c r="A30" s="7">
        <v>27</v>
      </c>
      <c r="B30" s="8" t="s">
        <v>81</v>
      </c>
      <c r="C30" s="39">
        <v>667000</v>
      </c>
      <c r="D30" s="40"/>
      <c r="E30" s="5"/>
      <c r="F30" s="6">
        <v>59</v>
      </c>
      <c r="G30" s="6" t="s">
        <v>82</v>
      </c>
      <c r="H30" s="39"/>
      <c r="I30" s="40"/>
      <c r="J30" s="5"/>
      <c r="K30" s="6">
        <v>91</v>
      </c>
      <c r="L30" s="6" t="s">
        <v>83</v>
      </c>
      <c r="M30" s="39"/>
      <c r="N30" s="40"/>
    </row>
    <row r="31" spans="1:16">
      <c r="A31" s="7">
        <v>28</v>
      </c>
      <c r="B31" s="8" t="s">
        <v>84</v>
      </c>
      <c r="C31" s="39">
        <v>676000</v>
      </c>
      <c r="D31" s="40"/>
      <c r="E31" s="5"/>
      <c r="F31" s="6">
        <v>60</v>
      </c>
      <c r="G31" s="6" t="s">
        <v>85</v>
      </c>
      <c r="H31" s="39"/>
      <c r="I31" s="40"/>
      <c r="J31" s="5"/>
      <c r="K31" s="6">
        <v>92</v>
      </c>
      <c r="L31" s="6" t="s">
        <v>86</v>
      </c>
      <c r="M31" s="39"/>
      <c r="N31" s="40"/>
    </row>
    <row r="32" spans="1:16">
      <c r="A32" s="7">
        <v>29</v>
      </c>
      <c r="B32" s="8" t="s">
        <v>87</v>
      </c>
      <c r="C32" s="39"/>
      <c r="D32" s="40"/>
      <c r="E32" s="5"/>
      <c r="F32" s="9">
        <v>61</v>
      </c>
      <c r="G32" s="9" t="s">
        <v>88</v>
      </c>
      <c r="H32" s="39">
        <v>4960</v>
      </c>
      <c r="I32" s="40"/>
      <c r="J32" s="5"/>
      <c r="K32" s="6">
        <v>93</v>
      </c>
      <c r="L32" s="6" t="s">
        <v>89</v>
      </c>
      <c r="M32" s="39"/>
      <c r="N32" s="40"/>
    </row>
    <row r="33" spans="1:14">
      <c r="A33" s="7">
        <v>30</v>
      </c>
      <c r="B33" s="8" t="s">
        <v>90</v>
      </c>
      <c r="C33" s="39"/>
      <c r="D33" s="40"/>
      <c r="E33" s="5"/>
      <c r="F33" s="9">
        <v>62</v>
      </c>
      <c r="G33" s="9" t="s">
        <v>91</v>
      </c>
      <c r="H33" s="39">
        <v>6880</v>
      </c>
      <c r="I33" s="40"/>
      <c r="J33" s="5"/>
      <c r="K33" s="6">
        <v>94</v>
      </c>
      <c r="L33" s="6" t="s">
        <v>92</v>
      </c>
      <c r="M33" s="39"/>
      <c r="N33" s="40"/>
    </row>
    <row r="34" spans="1:14">
      <c r="A34" s="7">
        <v>31</v>
      </c>
      <c r="B34" s="8" t="s">
        <v>93</v>
      </c>
      <c r="C34" s="39"/>
      <c r="D34" s="40"/>
      <c r="E34" s="5"/>
      <c r="F34" s="6">
        <v>63</v>
      </c>
      <c r="G34" s="6" t="s">
        <v>94</v>
      </c>
      <c r="H34" s="39"/>
      <c r="I34" s="40"/>
      <c r="J34" s="5"/>
      <c r="K34" s="6">
        <v>95</v>
      </c>
      <c r="L34" s="6" t="s">
        <v>95</v>
      </c>
      <c r="M34" s="39"/>
      <c r="N34" s="40"/>
    </row>
    <row r="35" spans="1:14">
      <c r="A35" s="7">
        <v>32</v>
      </c>
      <c r="B35" s="8" t="s">
        <v>96</v>
      </c>
      <c r="C35" s="39"/>
      <c r="D35" s="40"/>
      <c r="E35" s="5"/>
      <c r="F35" s="6">
        <v>64</v>
      </c>
      <c r="G35" s="6" t="s">
        <v>97</v>
      </c>
      <c r="H35" s="39"/>
      <c r="I35" s="40"/>
      <c r="J35" s="5"/>
      <c r="K35" s="6">
        <v>96</v>
      </c>
      <c r="L35" s="6" t="s">
        <v>98</v>
      </c>
      <c r="M35" s="39"/>
      <c r="N35" s="40"/>
    </row>
    <row r="36" spans="1:14">
      <c r="C36" s="12"/>
      <c r="D36" s="12"/>
    </row>
    <row r="37" spans="1:14">
      <c r="A37" s="13"/>
      <c r="B37" s="2" t="s">
        <v>99</v>
      </c>
      <c r="F37" s="14"/>
      <c r="G37" s="2" t="s">
        <v>100</v>
      </c>
      <c r="K37" s="15"/>
      <c r="L37" s="2" t="s">
        <v>101</v>
      </c>
    </row>
    <row r="39" spans="1:14">
      <c r="A39" s="1" t="s">
        <v>102</v>
      </c>
    </row>
    <row r="41" spans="1:14">
      <c r="A41" s="2" t="s">
        <v>103</v>
      </c>
    </row>
    <row r="43" spans="1:14">
      <c r="A43" s="16"/>
      <c r="B43" s="17">
        <v>1</v>
      </c>
      <c r="C43" s="17">
        <v>2</v>
      </c>
      <c r="D43" s="17">
        <v>3</v>
      </c>
      <c r="E43" s="17">
        <v>4</v>
      </c>
      <c r="F43" s="17">
        <v>5</v>
      </c>
      <c r="G43" s="17">
        <v>6</v>
      </c>
      <c r="H43" s="17">
        <v>7</v>
      </c>
      <c r="I43" s="17">
        <v>8</v>
      </c>
      <c r="J43" s="17">
        <v>9</v>
      </c>
      <c r="K43" s="17">
        <v>10</v>
      </c>
      <c r="L43" s="17">
        <v>11</v>
      </c>
      <c r="M43" s="17">
        <v>12</v>
      </c>
    </row>
    <row r="44" spans="1:14">
      <c r="A44" s="17" t="s">
        <v>104</v>
      </c>
      <c r="B44" s="13">
        <f>C4</f>
        <v>530000000</v>
      </c>
      <c r="C44" s="13">
        <f>C5</f>
        <v>615000000</v>
      </c>
      <c r="D44" s="15">
        <f>C6</f>
        <v>68000000</v>
      </c>
      <c r="E44" s="15">
        <f>C7</f>
        <v>67700000</v>
      </c>
      <c r="F44" s="15">
        <f>C8</f>
        <v>0</v>
      </c>
      <c r="G44" s="15">
        <f>C9</f>
        <v>0</v>
      </c>
      <c r="H44" s="15">
        <f>C10</f>
        <v>0</v>
      </c>
      <c r="I44" s="15">
        <f>C11</f>
        <v>0</v>
      </c>
      <c r="J44" s="15">
        <f>C12</f>
        <v>0</v>
      </c>
      <c r="K44" s="15">
        <f>C13</f>
        <v>0</v>
      </c>
      <c r="L44" s="15">
        <f>C14</f>
        <v>0</v>
      </c>
      <c r="M44" s="15">
        <f>C15</f>
        <v>0</v>
      </c>
    </row>
    <row r="45" spans="1:14">
      <c r="A45" s="17" t="s">
        <v>105</v>
      </c>
      <c r="B45" s="13">
        <f>C16</f>
        <v>55800000</v>
      </c>
      <c r="C45" s="13">
        <f>C17</f>
        <v>58400000</v>
      </c>
      <c r="D45" s="15">
        <f>C18</f>
        <v>6470000</v>
      </c>
      <c r="E45" s="15">
        <f>C19</f>
        <v>6230000</v>
      </c>
      <c r="F45" s="15">
        <f>C20</f>
        <v>0</v>
      </c>
      <c r="G45" s="15">
        <f>C21</f>
        <v>0</v>
      </c>
      <c r="H45" s="15">
        <f>C22</f>
        <v>0</v>
      </c>
      <c r="I45" s="15">
        <f>C23</f>
        <v>0</v>
      </c>
      <c r="J45" s="15">
        <f>C24</f>
        <v>0</v>
      </c>
      <c r="K45" s="15">
        <f>C25</f>
        <v>0</v>
      </c>
      <c r="L45" s="15">
        <f>C26</f>
        <v>0</v>
      </c>
      <c r="M45" s="15">
        <f>C27</f>
        <v>0</v>
      </c>
    </row>
    <row r="46" spans="1:14">
      <c r="A46" s="17" t="s">
        <v>106</v>
      </c>
      <c r="B46" s="13">
        <f>C28</f>
        <v>7330000</v>
      </c>
      <c r="C46" s="13">
        <f>C29</f>
        <v>7390000</v>
      </c>
      <c r="D46" s="15">
        <f>C30</f>
        <v>667000</v>
      </c>
      <c r="E46" s="15">
        <f>C31</f>
        <v>676000</v>
      </c>
      <c r="F46" s="15">
        <f>C32</f>
        <v>0</v>
      </c>
      <c r="G46" s="15">
        <f>C33</f>
        <v>0</v>
      </c>
      <c r="H46" s="15">
        <f>C34</f>
        <v>0</v>
      </c>
      <c r="I46" s="15">
        <f>C35</f>
        <v>0</v>
      </c>
      <c r="J46" s="15">
        <f>H4</f>
        <v>0</v>
      </c>
      <c r="K46" s="15">
        <f>H5</f>
        <v>0</v>
      </c>
      <c r="L46" s="15">
        <f>H6</f>
        <v>0</v>
      </c>
      <c r="M46" s="15">
        <f>H7</f>
        <v>0</v>
      </c>
    </row>
    <row r="47" spans="1:14">
      <c r="A47" s="17" t="s">
        <v>107</v>
      </c>
      <c r="B47" s="13">
        <f>H8</f>
        <v>294000</v>
      </c>
      <c r="C47" s="13">
        <f>H9</f>
        <v>388000</v>
      </c>
      <c r="D47" s="15">
        <f>H10</f>
        <v>0</v>
      </c>
      <c r="E47" s="15">
        <f>H11</f>
        <v>0</v>
      </c>
      <c r="F47" s="15">
        <f>H12</f>
        <v>0</v>
      </c>
      <c r="G47" s="15">
        <f>H13</f>
        <v>0</v>
      </c>
      <c r="H47" s="15">
        <f>H14</f>
        <v>0</v>
      </c>
      <c r="I47" s="15">
        <f>H15</f>
        <v>0</v>
      </c>
      <c r="J47" s="15">
        <f>H16</f>
        <v>0</v>
      </c>
      <c r="K47" s="15">
        <f>H17</f>
        <v>0</v>
      </c>
      <c r="L47" s="15">
        <f>H18</f>
        <v>0</v>
      </c>
      <c r="M47" s="15">
        <f>H19</f>
        <v>0</v>
      </c>
    </row>
    <row r="48" spans="1:14">
      <c r="A48" s="17" t="s">
        <v>108</v>
      </c>
      <c r="B48" s="13">
        <f>H20</f>
        <v>71900</v>
      </c>
      <c r="C48" s="13">
        <f>H21</f>
        <v>73500</v>
      </c>
      <c r="D48" s="15">
        <f>H22</f>
        <v>0</v>
      </c>
      <c r="E48" s="15">
        <f>H23</f>
        <v>0</v>
      </c>
      <c r="F48" s="15">
        <f>H24</f>
        <v>0</v>
      </c>
      <c r="G48" s="15">
        <f>H25</f>
        <v>0</v>
      </c>
      <c r="H48" s="15">
        <f>H26</f>
        <v>0</v>
      </c>
      <c r="I48" s="15">
        <f>H27</f>
        <v>0</v>
      </c>
      <c r="J48" s="15">
        <f>H28</f>
        <v>0</v>
      </c>
      <c r="K48" s="15">
        <f>H29</f>
        <v>0</v>
      </c>
      <c r="L48" s="15">
        <f>H30</f>
        <v>0</v>
      </c>
      <c r="M48" s="15">
        <f>H31</f>
        <v>0</v>
      </c>
    </row>
    <row r="49" spans="1:15">
      <c r="A49" s="17" t="s">
        <v>109</v>
      </c>
      <c r="B49" s="13">
        <f>H32</f>
        <v>4960</v>
      </c>
      <c r="C49" s="13">
        <f>H33</f>
        <v>6880</v>
      </c>
      <c r="D49" s="15">
        <f>H34</f>
        <v>0</v>
      </c>
      <c r="E49" s="15">
        <f>H35</f>
        <v>0</v>
      </c>
      <c r="F49" s="15">
        <f>M4</f>
        <v>0</v>
      </c>
      <c r="G49" s="15">
        <f>M5</f>
        <v>0</v>
      </c>
      <c r="H49" s="15">
        <f>M6</f>
        <v>0</v>
      </c>
      <c r="I49" s="15">
        <f>M7</f>
        <v>0</v>
      </c>
      <c r="J49" s="15">
        <f>M8</f>
        <v>0</v>
      </c>
      <c r="K49" s="15">
        <f>M9</f>
        <v>0</v>
      </c>
      <c r="L49" s="15">
        <f>M10</f>
        <v>0</v>
      </c>
      <c r="M49" s="15">
        <f>M11</f>
        <v>0</v>
      </c>
    </row>
    <row r="50" spans="1:15">
      <c r="A50" s="17" t="s">
        <v>110</v>
      </c>
      <c r="B50" s="13">
        <f>M12</f>
        <v>573</v>
      </c>
      <c r="C50" s="13">
        <f>M13</f>
        <v>573</v>
      </c>
      <c r="D50" s="15">
        <f>M14</f>
        <v>0</v>
      </c>
      <c r="E50" s="15">
        <f>M15</f>
        <v>0</v>
      </c>
      <c r="F50" s="15">
        <f>M16</f>
        <v>0</v>
      </c>
      <c r="G50" s="15">
        <f>M17</f>
        <v>0</v>
      </c>
      <c r="H50" s="15">
        <f>M18</f>
        <v>0</v>
      </c>
      <c r="I50" s="15">
        <f>M19</f>
        <v>0</v>
      </c>
      <c r="J50" s="15">
        <f>M20</f>
        <v>0</v>
      </c>
      <c r="K50" s="15">
        <f>M21</f>
        <v>0</v>
      </c>
      <c r="L50" s="15">
        <f>M22</f>
        <v>0</v>
      </c>
      <c r="M50" s="15">
        <f>M23</f>
        <v>0</v>
      </c>
    </row>
    <row r="51" spans="1:15">
      <c r="A51" s="17" t="s">
        <v>111</v>
      </c>
      <c r="B51" s="14">
        <f>M24</f>
        <v>0</v>
      </c>
      <c r="C51" s="14">
        <f>M25</f>
        <v>0</v>
      </c>
      <c r="D51" s="15">
        <f>M26</f>
        <v>0</v>
      </c>
      <c r="E51" s="15">
        <f>M27</f>
        <v>0</v>
      </c>
      <c r="F51" s="15">
        <f>M28</f>
        <v>0</v>
      </c>
      <c r="G51" s="15">
        <f>M29</f>
        <v>0</v>
      </c>
      <c r="H51" s="15">
        <f>M30</f>
        <v>0</v>
      </c>
      <c r="I51" s="15">
        <f>M31</f>
        <v>0</v>
      </c>
      <c r="J51" s="15">
        <f>M32</f>
        <v>0</v>
      </c>
      <c r="K51" s="15">
        <f>M33</f>
        <v>0</v>
      </c>
      <c r="L51" s="15">
        <f>M34</f>
        <v>0</v>
      </c>
      <c r="M51" s="15">
        <f>M35</f>
        <v>0</v>
      </c>
    </row>
    <row r="53" spans="1:15">
      <c r="A53" s="2" t="s">
        <v>112</v>
      </c>
    </row>
    <row r="54" spans="1:15" ht="41" customHeight="1">
      <c r="A54" s="45" t="s">
        <v>130</v>
      </c>
      <c r="B54" s="45"/>
      <c r="C54" s="45"/>
      <c r="D54" s="45"/>
      <c r="E54" s="45"/>
    </row>
    <row r="55" spans="1:15" ht="45">
      <c r="A55" s="18" t="s">
        <v>113</v>
      </c>
      <c r="B55" s="46" t="s">
        <v>114</v>
      </c>
      <c r="C55" s="46"/>
      <c r="D55" s="47" t="s">
        <v>115</v>
      </c>
      <c r="E55" s="47"/>
      <c r="J55" s="19"/>
      <c r="K55" s="19"/>
      <c r="L55" s="44"/>
      <c r="M55" s="44"/>
      <c r="N55" s="44"/>
      <c r="O55" s="20"/>
    </row>
    <row r="56" spans="1:15">
      <c r="A56" s="16"/>
      <c r="B56" s="17">
        <v>1</v>
      </c>
      <c r="C56" s="17">
        <v>2</v>
      </c>
      <c r="D56" s="47"/>
      <c r="E56" s="47"/>
      <c r="J56" s="19"/>
      <c r="K56" s="19"/>
      <c r="L56" s="21"/>
      <c r="M56" s="21"/>
      <c r="N56" s="21"/>
      <c r="O56" s="22"/>
    </row>
    <row r="57" spans="1:15">
      <c r="A57" s="23">
        <v>571000000</v>
      </c>
      <c r="B57" s="13">
        <f t="shared" ref="B57:C63" si="0">B44</f>
        <v>530000000</v>
      </c>
      <c r="C57" s="13">
        <f t="shared" si="0"/>
        <v>615000000</v>
      </c>
      <c r="D57" s="41">
        <f>AVERAGE(B57:C57)</f>
        <v>572500000</v>
      </c>
      <c r="E57" s="42"/>
      <c r="J57" s="24"/>
      <c r="K57" s="25"/>
      <c r="L57" s="26"/>
      <c r="M57" s="26"/>
      <c r="N57" s="26"/>
      <c r="O57" s="27"/>
    </row>
    <row r="58" spans="1:15">
      <c r="A58" s="23">
        <v>57100000</v>
      </c>
      <c r="B58" s="13">
        <f t="shared" si="0"/>
        <v>55800000</v>
      </c>
      <c r="C58" s="13">
        <f t="shared" si="0"/>
        <v>58400000</v>
      </c>
      <c r="D58" s="41">
        <f t="shared" ref="D58:D64" si="1">AVERAGE(B58:C58)</f>
        <v>57100000</v>
      </c>
      <c r="E58" s="42"/>
      <c r="J58" s="24"/>
      <c r="K58" s="25"/>
      <c r="L58" s="26"/>
      <c r="M58" s="26"/>
      <c r="N58" s="26"/>
      <c r="O58" s="28"/>
    </row>
    <row r="59" spans="1:15">
      <c r="A59" s="23">
        <v>5710000</v>
      </c>
      <c r="B59" s="13">
        <f t="shared" si="0"/>
        <v>7330000</v>
      </c>
      <c r="C59" s="13">
        <f t="shared" si="0"/>
        <v>7390000</v>
      </c>
      <c r="D59" s="41">
        <f t="shared" si="1"/>
        <v>7360000</v>
      </c>
      <c r="E59" s="42"/>
      <c r="J59" s="24"/>
      <c r="K59" s="25"/>
      <c r="L59" s="26"/>
      <c r="M59" s="26"/>
      <c r="N59" s="26"/>
      <c r="O59" s="28"/>
    </row>
    <row r="60" spans="1:15">
      <c r="A60" s="23">
        <v>571000</v>
      </c>
      <c r="B60" s="13">
        <f t="shared" si="0"/>
        <v>294000</v>
      </c>
      <c r="C60" s="13">
        <f t="shared" si="0"/>
        <v>388000</v>
      </c>
      <c r="D60" s="41">
        <f t="shared" si="1"/>
        <v>341000</v>
      </c>
      <c r="E60" s="42"/>
      <c r="J60" s="24"/>
      <c r="K60" s="25"/>
      <c r="L60" s="26"/>
      <c r="M60" s="26"/>
      <c r="N60" s="26"/>
      <c r="O60" s="28"/>
    </row>
    <row r="61" spans="1:15">
      <c r="A61" s="23">
        <v>57100</v>
      </c>
      <c r="B61" s="13">
        <f t="shared" si="0"/>
        <v>71900</v>
      </c>
      <c r="C61" s="13">
        <f t="shared" si="0"/>
        <v>73500</v>
      </c>
      <c r="D61" s="41">
        <f t="shared" si="1"/>
        <v>72700</v>
      </c>
      <c r="E61" s="42"/>
      <c r="J61" s="24"/>
      <c r="K61" s="25"/>
      <c r="L61" s="26"/>
      <c r="M61" s="26"/>
      <c r="N61" s="26"/>
      <c r="O61" s="28"/>
    </row>
    <row r="62" spans="1:15">
      <c r="A62" s="23">
        <v>5710</v>
      </c>
      <c r="B62" s="13">
        <f t="shared" si="0"/>
        <v>4960</v>
      </c>
      <c r="C62" s="13">
        <f t="shared" si="0"/>
        <v>6880</v>
      </c>
      <c r="D62" s="41">
        <f t="shared" si="1"/>
        <v>5920</v>
      </c>
      <c r="E62" s="42"/>
      <c r="J62" s="24"/>
      <c r="K62" s="25"/>
      <c r="L62" s="26"/>
      <c r="M62" s="26"/>
      <c r="N62" s="26"/>
      <c r="O62" s="28"/>
    </row>
    <row r="63" spans="1:15">
      <c r="A63" s="23">
        <v>571</v>
      </c>
      <c r="B63" s="13">
        <f t="shared" si="0"/>
        <v>573</v>
      </c>
      <c r="C63" s="13">
        <f t="shared" si="0"/>
        <v>573</v>
      </c>
      <c r="D63" s="41">
        <f t="shared" si="1"/>
        <v>573</v>
      </c>
      <c r="E63" s="42"/>
      <c r="J63" s="24"/>
      <c r="K63" s="25"/>
      <c r="L63" s="26"/>
      <c r="M63" s="26"/>
      <c r="N63" s="26"/>
      <c r="O63" s="28"/>
    </row>
    <row r="64" spans="1:15">
      <c r="A64" s="29">
        <v>0</v>
      </c>
      <c r="B64" s="14">
        <f>M36</f>
        <v>0</v>
      </c>
      <c r="C64" s="14">
        <f>M37</f>
        <v>0</v>
      </c>
      <c r="D64" s="41">
        <f t="shared" si="1"/>
        <v>0</v>
      </c>
      <c r="E64" s="42"/>
      <c r="J64" s="24"/>
      <c r="K64" s="25"/>
      <c r="L64" s="26"/>
      <c r="M64" s="26"/>
      <c r="N64" s="26"/>
      <c r="O64" s="26"/>
    </row>
    <row r="66" spans="1:16">
      <c r="A66" s="2" t="s">
        <v>116</v>
      </c>
      <c r="C66" s="30">
        <v>0.96</v>
      </c>
    </row>
    <row r="67" spans="1:16">
      <c r="A67" s="2" t="s">
        <v>117</v>
      </c>
    </row>
    <row r="68" spans="1:16">
      <c r="A68" s="2" t="s">
        <v>118</v>
      </c>
    </row>
    <row r="70" spans="1:16">
      <c r="A70" s="1" t="s">
        <v>119</v>
      </c>
    </row>
    <row r="73" spans="1:16" ht="60">
      <c r="A73" s="17" t="s">
        <v>120</v>
      </c>
      <c r="B73" s="18" t="s">
        <v>129</v>
      </c>
      <c r="C73" s="47" t="s">
        <v>121</v>
      </c>
      <c r="D73" s="47"/>
      <c r="E73" s="47" t="s">
        <v>122</v>
      </c>
      <c r="F73" s="47"/>
      <c r="G73" s="17" t="s">
        <v>123</v>
      </c>
      <c r="H73" s="18" t="s">
        <v>126</v>
      </c>
      <c r="I73" s="17" t="s">
        <v>127</v>
      </c>
      <c r="J73" s="17" t="s">
        <v>128</v>
      </c>
    </row>
    <row r="74" spans="1:16">
      <c r="A74" s="47">
        <v>1</v>
      </c>
      <c r="B74" s="31">
        <v>10</v>
      </c>
      <c r="C74" s="48">
        <f>D44</f>
        <v>68000000</v>
      </c>
      <c r="D74" s="49"/>
      <c r="E74" s="48">
        <f>E44</f>
        <v>67700000</v>
      </c>
      <c r="F74" s="49"/>
      <c r="G74" s="31">
        <f>AVERAGE(C74:F74)</f>
        <v>67850000</v>
      </c>
      <c r="H74" s="23">
        <f>G74*B74</f>
        <v>678500000</v>
      </c>
      <c r="I74" s="31">
        <f>H74/5</f>
        <v>135700000</v>
      </c>
      <c r="J74" s="31">
        <f>I74*80000</f>
        <v>10856000000000</v>
      </c>
      <c r="P74" s="32"/>
    </row>
    <row r="75" spans="1:16">
      <c r="A75" s="47"/>
      <c r="B75" s="31">
        <v>100</v>
      </c>
      <c r="C75" s="48">
        <f>D45</f>
        <v>6470000</v>
      </c>
      <c r="D75" s="49"/>
      <c r="E75" s="48">
        <f>E45</f>
        <v>6230000</v>
      </c>
      <c r="F75" s="49"/>
      <c r="G75" s="31">
        <f>AVERAGE(C75:F75)</f>
        <v>6350000</v>
      </c>
      <c r="H75" s="23">
        <f>G75*B75</f>
        <v>635000000</v>
      </c>
      <c r="I75" s="31">
        <f>H75/5</f>
        <v>127000000</v>
      </c>
      <c r="J75" s="31">
        <f>I75*80000</f>
        <v>10160000000000</v>
      </c>
      <c r="P75" s="33"/>
    </row>
    <row r="76" spans="1:16">
      <c r="A76" s="47"/>
      <c r="B76" s="31">
        <v>1000</v>
      </c>
      <c r="C76" s="48">
        <f>D46</f>
        <v>667000</v>
      </c>
      <c r="D76" s="49"/>
      <c r="E76" s="48">
        <f>E46</f>
        <v>676000</v>
      </c>
      <c r="F76" s="49"/>
      <c r="G76" s="31">
        <f>AVERAGE(C76:F76)</f>
        <v>671500</v>
      </c>
      <c r="H76" s="23">
        <f>G76*B76</f>
        <v>671500000</v>
      </c>
      <c r="I76" s="31">
        <f>H76/5</f>
        <v>134300000</v>
      </c>
      <c r="J76" s="31">
        <f>I76*80000</f>
        <v>10744000000000</v>
      </c>
      <c r="P76" s="32"/>
    </row>
    <row r="77" spans="1:16">
      <c r="F77" s="16" t="s">
        <v>125</v>
      </c>
      <c r="G77" s="31">
        <f>STDEV(G74:G76)</f>
        <v>37254633.323699936</v>
      </c>
      <c r="I77" s="16" t="s">
        <v>124</v>
      </c>
      <c r="J77" s="34">
        <f>AVERAGE(J74:J76)</f>
        <v>10586666666666.666</v>
      </c>
      <c r="P77" s="32"/>
    </row>
    <row r="78" spans="1:16">
      <c r="P78" s="32"/>
    </row>
    <row r="79" spans="1:16">
      <c r="P79" s="32"/>
    </row>
    <row r="80" spans="1:16" ht="60">
      <c r="A80" s="17" t="s">
        <v>120</v>
      </c>
      <c r="B80" s="18" t="s">
        <v>129</v>
      </c>
      <c r="C80" s="50" t="s">
        <v>121</v>
      </c>
      <c r="D80" s="51"/>
      <c r="E80" s="50" t="s">
        <v>122</v>
      </c>
      <c r="F80" s="51"/>
      <c r="G80" s="17" t="s">
        <v>123</v>
      </c>
      <c r="H80" s="18" t="s">
        <v>126</v>
      </c>
      <c r="I80" s="17" t="s">
        <v>127</v>
      </c>
      <c r="J80" s="17" t="s">
        <v>128</v>
      </c>
      <c r="P80" s="32"/>
    </row>
    <row r="81" spans="1:11">
      <c r="A81" s="52">
        <v>1</v>
      </c>
      <c r="B81" s="31">
        <v>10</v>
      </c>
      <c r="C81" s="48">
        <f>D51</f>
        <v>0</v>
      </c>
      <c r="D81" s="49"/>
      <c r="E81" s="48">
        <f>E51</f>
        <v>0</v>
      </c>
      <c r="F81" s="49"/>
      <c r="G81" s="31">
        <f>AVERAGE(C81:F81)</f>
        <v>0</v>
      </c>
      <c r="H81" s="23">
        <f>G81*B81</f>
        <v>0</v>
      </c>
      <c r="I81" s="31">
        <f>H81/5</f>
        <v>0</v>
      </c>
      <c r="J81" s="31">
        <f>I81*80000</f>
        <v>0</v>
      </c>
    </row>
    <row r="82" spans="1:11">
      <c r="A82" s="53"/>
      <c r="B82" s="31">
        <v>100</v>
      </c>
      <c r="C82" s="48">
        <f>D52</f>
        <v>0</v>
      </c>
      <c r="D82" s="49"/>
      <c r="E82" s="48">
        <f>E52</f>
        <v>0</v>
      </c>
      <c r="F82" s="49"/>
      <c r="G82" s="31">
        <f>AVERAGE(C82:F82)</f>
        <v>0</v>
      </c>
      <c r="H82" s="23">
        <f>G82*B82</f>
        <v>0</v>
      </c>
      <c r="I82" s="31">
        <f>H82/5</f>
        <v>0</v>
      </c>
      <c r="J82" s="31">
        <f>I82*80000</f>
        <v>0</v>
      </c>
    </row>
    <row r="83" spans="1:11">
      <c r="A83" s="54"/>
      <c r="B83" s="31">
        <v>1000</v>
      </c>
      <c r="C83" s="48">
        <f>D53</f>
        <v>0</v>
      </c>
      <c r="D83" s="49"/>
      <c r="E83" s="48">
        <f>E53</f>
        <v>0</v>
      </c>
      <c r="F83" s="49"/>
      <c r="G83" s="31">
        <f>AVERAGE(C83:F83)</f>
        <v>0</v>
      </c>
      <c r="H83" s="23">
        <f>G83*B83</f>
        <v>0</v>
      </c>
      <c r="I83" s="31">
        <f>H83/5</f>
        <v>0</v>
      </c>
      <c r="J83" s="31">
        <f>I83*80000</f>
        <v>0</v>
      </c>
    </row>
    <row r="84" spans="1:11">
      <c r="F84" s="16" t="s">
        <v>125</v>
      </c>
      <c r="G84" s="31">
        <f>STDEV(G81:G83)</f>
        <v>0</v>
      </c>
      <c r="I84" s="16" t="s">
        <v>124</v>
      </c>
      <c r="J84" s="34">
        <f>AVERAGE(J81:J83)</f>
        <v>0</v>
      </c>
    </row>
    <row r="85" spans="1:11">
      <c r="I85" s="32"/>
      <c r="J85" s="32"/>
    </row>
    <row r="86" spans="1:11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</row>
    <row r="87" spans="1:11">
      <c r="A87" s="35"/>
      <c r="B87" s="35"/>
      <c r="C87" s="55"/>
      <c r="D87" s="55"/>
      <c r="E87" s="55"/>
      <c r="F87" s="55"/>
      <c r="G87" s="35"/>
      <c r="H87" s="36"/>
      <c r="I87" s="35"/>
      <c r="J87" s="35"/>
      <c r="K87" s="32"/>
    </row>
    <row r="88" spans="1:11">
      <c r="A88" s="55"/>
      <c r="B88" s="37"/>
      <c r="C88" s="56"/>
      <c r="D88" s="56"/>
      <c r="E88" s="56"/>
      <c r="F88" s="56"/>
      <c r="G88" s="32"/>
      <c r="H88" s="38"/>
      <c r="I88" s="32"/>
      <c r="J88" s="32"/>
      <c r="K88" s="32"/>
    </row>
    <row r="89" spans="1:11">
      <c r="A89" s="55"/>
      <c r="B89" s="37"/>
      <c r="C89" s="56"/>
      <c r="D89" s="56"/>
      <c r="E89" s="56"/>
      <c r="F89" s="56"/>
      <c r="G89" s="32"/>
      <c r="H89" s="38"/>
      <c r="I89" s="32"/>
      <c r="J89" s="32"/>
      <c r="K89" s="32"/>
    </row>
    <row r="90" spans="1:11">
      <c r="A90" s="55"/>
      <c r="B90" s="37"/>
      <c r="C90" s="56"/>
      <c r="D90" s="56"/>
      <c r="E90" s="56"/>
      <c r="F90" s="56"/>
      <c r="G90" s="32"/>
      <c r="H90" s="38"/>
      <c r="I90" s="32"/>
      <c r="J90" s="32"/>
      <c r="K90" s="32"/>
    </row>
    <row r="91" spans="1:11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</row>
    <row r="92" spans="1:11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</row>
    <row r="93" spans="1:11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</row>
    <row r="94" spans="1:11">
      <c r="A94" s="35"/>
      <c r="B94" s="35"/>
      <c r="C94" s="55"/>
      <c r="D94" s="55"/>
      <c r="E94" s="55"/>
      <c r="F94" s="55"/>
      <c r="G94" s="35"/>
      <c r="H94" s="36"/>
      <c r="I94" s="35"/>
      <c r="J94" s="35"/>
      <c r="K94" s="32"/>
    </row>
    <row r="95" spans="1:11">
      <c r="A95" s="55"/>
      <c r="B95" s="37"/>
      <c r="C95" s="56"/>
      <c r="D95" s="56"/>
      <c r="E95" s="56"/>
      <c r="F95" s="56"/>
      <c r="G95" s="32"/>
      <c r="H95" s="38"/>
      <c r="I95" s="32"/>
      <c r="J95" s="32"/>
      <c r="K95" s="32"/>
    </row>
    <row r="96" spans="1:11">
      <c r="A96" s="55"/>
      <c r="B96" s="37"/>
      <c r="C96" s="56"/>
      <c r="D96" s="56"/>
      <c r="E96" s="56"/>
      <c r="F96" s="56"/>
      <c r="G96" s="32"/>
      <c r="H96" s="38"/>
      <c r="I96" s="32"/>
      <c r="J96" s="32"/>
      <c r="K96" s="32"/>
    </row>
    <row r="97" spans="1:11">
      <c r="A97" s="55"/>
      <c r="B97" s="37"/>
      <c r="C97" s="56"/>
      <c r="D97" s="56"/>
      <c r="E97" s="56"/>
      <c r="F97" s="56"/>
      <c r="G97" s="32"/>
      <c r="H97" s="38"/>
      <c r="I97" s="32"/>
      <c r="J97" s="32"/>
      <c r="K97" s="32"/>
    </row>
    <row r="98" spans="1:11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</row>
    <row r="99" spans="1:11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</row>
    <row r="100" spans="1:11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</row>
    <row r="101" spans="1:11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</row>
    <row r="102" spans="1:11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</row>
  </sheetData>
  <mergeCells count="150">
    <mergeCell ref="C94:D94"/>
    <mergeCell ref="E94:F94"/>
    <mergeCell ref="A95:A97"/>
    <mergeCell ref="C95:D95"/>
    <mergeCell ref="E95:F95"/>
    <mergeCell ref="C96:D96"/>
    <mergeCell ref="E96:F96"/>
    <mergeCell ref="C97:D97"/>
    <mergeCell ref="E97:F97"/>
    <mergeCell ref="C87:D87"/>
    <mergeCell ref="E87:F87"/>
    <mergeCell ref="A88:A90"/>
    <mergeCell ref="C88:D88"/>
    <mergeCell ref="E88:F88"/>
    <mergeCell ref="C89:D89"/>
    <mergeCell ref="E89:F89"/>
    <mergeCell ref="C90:D90"/>
    <mergeCell ref="E90:F90"/>
    <mergeCell ref="C80:D80"/>
    <mergeCell ref="E80:F80"/>
    <mergeCell ref="A81:A83"/>
    <mergeCell ref="C81:D81"/>
    <mergeCell ref="E81:F81"/>
    <mergeCell ref="C82:D82"/>
    <mergeCell ref="E82:F82"/>
    <mergeCell ref="C83:D83"/>
    <mergeCell ref="E83:F83"/>
    <mergeCell ref="C73:D73"/>
    <mergeCell ref="E73:F73"/>
    <mergeCell ref="A74:A76"/>
    <mergeCell ref="C74:D74"/>
    <mergeCell ref="C75:D75"/>
    <mergeCell ref="C76:D76"/>
    <mergeCell ref="E74:F74"/>
    <mergeCell ref="E75:F75"/>
    <mergeCell ref="E76:F76"/>
    <mergeCell ref="D59:E59"/>
    <mergeCell ref="D60:E60"/>
    <mergeCell ref="D61:E61"/>
    <mergeCell ref="D62:E62"/>
    <mergeCell ref="D63:E63"/>
    <mergeCell ref="D64:E64"/>
    <mergeCell ref="A54:E54"/>
    <mergeCell ref="B55:C55"/>
    <mergeCell ref="D55:E56"/>
    <mergeCell ref="L55:N55"/>
    <mergeCell ref="D57:E57"/>
    <mergeCell ref="D58:E58"/>
    <mergeCell ref="C34:D34"/>
    <mergeCell ref="H34:I34"/>
    <mergeCell ref="M34:N34"/>
    <mergeCell ref="C35:D35"/>
    <mergeCell ref="H35:I35"/>
    <mergeCell ref="M35:N35"/>
    <mergeCell ref="C32:D32"/>
    <mergeCell ref="H32:I32"/>
    <mergeCell ref="M32:N32"/>
    <mergeCell ref="C33:D33"/>
    <mergeCell ref="H33:I33"/>
    <mergeCell ref="M33:N33"/>
    <mergeCell ref="C30:D30"/>
    <mergeCell ref="H30:I30"/>
    <mergeCell ref="M30:N30"/>
    <mergeCell ref="C31:D31"/>
    <mergeCell ref="H31:I31"/>
    <mergeCell ref="M31:N31"/>
    <mergeCell ref="C28:D28"/>
    <mergeCell ref="H28:I28"/>
    <mergeCell ref="M28:N28"/>
    <mergeCell ref="C29:D29"/>
    <mergeCell ref="H29:I29"/>
    <mergeCell ref="M29:N29"/>
    <mergeCell ref="C26:D26"/>
    <mergeCell ref="H26:I26"/>
    <mergeCell ref="M26:N26"/>
    <mergeCell ref="C27:D27"/>
    <mergeCell ref="H27:I27"/>
    <mergeCell ref="M27:N27"/>
    <mergeCell ref="C24:D24"/>
    <mergeCell ref="H24:I24"/>
    <mergeCell ref="M24:N24"/>
    <mergeCell ref="C25:D25"/>
    <mergeCell ref="H25:I25"/>
    <mergeCell ref="M25:N25"/>
    <mergeCell ref="C22:D22"/>
    <mergeCell ref="H22:I22"/>
    <mergeCell ref="M22:N22"/>
    <mergeCell ref="C23:D23"/>
    <mergeCell ref="H23:I23"/>
    <mergeCell ref="M23:N23"/>
    <mergeCell ref="C20:D20"/>
    <mergeCell ref="H20:I20"/>
    <mergeCell ref="M20:N20"/>
    <mergeCell ref="C21:D21"/>
    <mergeCell ref="H21:I21"/>
    <mergeCell ref="M21:N21"/>
    <mergeCell ref="C18:D18"/>
    <mergeCell ref="H18:I18"/>
    <mergeCell ref="M18:N18"/>
    <mergeCell ref="C19:D19"/>
    <mergeCell ref="H19:I19"/>
    <mergeCell ref="M19:N19"/>
    <mergeCell ref="C16:D16"/>
    <mergeCell ref="H16:I16"/>
    <mergeCell ref="M16:N16"/>
    <mergeCell ref="C17:D17"/>
    <mergeCell ref="H17:I17"/>
    <mergeCell ref="M17:N17"/>
    <mergeCell ref="C14:D14"/>
    <mergeCell ref="H14:I14"/>
    <mergeCell ref="M14:N14"/>
    <mergeCell ref="C15:D15"/>
    <mergeCell ref="H15:I15"/>
    <mergeCell ref="M15:N15"/>
    <mergeCell ref="C12:D12"/>
    <mergeCell ref="H12:I12"/>
    <mergeCell ref="M12:N12"/>
    <mergeCell ref="C13:D13"/>
    <mergeCell ref="H13:I13"/>
    <mergeCell ref="M13:N13"/>
    <mergeCell ref="C10:D10"/>
    <mergeCell ref="H10:I10"/>
    <mergeCell ref="M10:N10"/>
    <mergeCell ref="C11:D11"/>
    <mergeCell ref="H11:I11"/>
    <mergeCell ref="M11:N11"/>
    <mergeCell ref="C8:D8"/>
    <mergeCell ref="H8:I8"/>
    <mergeCell ref="M8:N8"/>
    <mergeCell ref="C9:D9"/>
    <mergeCell ref="H9:I9"/>
    <mergeCell ref="M9:N9"/>
    <mergeCell ref="C6:D6"/>
    <mergeCell ref="H6:I6"/>
    <mergeCell ref="M6:N6"/>
    <mergeCell ref="C7:D7"/>
    <mergeCell ref="H7:I7"/>
    <mergeCell ref="M7:N7"/>
    <mergeCell ref="C4:D4"/>
    <mergeCell ref="H4:I4"/>
    <mergeCell ref="M4:N4"/>
    <mergeCell ref="C5:D5"/>
    <mergeCell ref="H5:I5"/>
    <mergeCell ref="M5:N5"/>
    <mergeCell ref="A3:B3"/>
    <mergeCell ref="C3:D3"/>
    <mergeCell ref="F3:G3"/>
    <mergeCell ref="H3:I3"/>
    <mergeCell ref="K3:L3"/>
    <mergeCell ref="M3:N3"/>
  </mergeCells>
  <phoneticPr fontId="10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AAV Titration Results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Amira Rghei</dc:creator>
  <cp:lastModifiedBy>Amira Rghei</cp:lastModifiedBy>
  <dcterms:created xsi:type="dcterms:W3CDTF">2021-03-28T18:55:05Z</dcterms:created>
  <dcterms:modified xsi:type="dcterms:W3CDTF">2021-05-19T19:16:37Z</dcterms:modified>
</cp:coreProperties>
</file>