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itg\Downloads\05-07-21\"/>
    </mc:Choice>
  </mc:AlternateContent>
  <xr:revisionPtr revIDLastSave="0" documentId="13_ncr:1_{7E6B2014-E352-4B87-8C6A-FC0884809764}" xr6:coauthVersionLast="46" xr6:coauthVersionMax="46" xr10:uidLastSave="{00000000-0000-0000-0000-000000000000}"/>
  <bookViews>
    <workbookView xWindow="2590" yWindow="510" windowWidth="14400" windowHeight="8390" xr2:uid="{36AB114F-846E-D741-AD8B-E3248BFD8F66}"/>
  </bookViews>
  <sheets>
    <sheet name="Suppl. Table 3 (AA calculation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0" l="1"/>
  <c r="E2" i="10"/>
  <c r="F20" i="10"/>
  <c r="E13" i="10"/>
  <c r="H21" i="10"/>
  <c r="G21" i="10"/>
  <c r="E21" i="10"/>
  <c r="H19" i="10"/>
  <c r="G19" i="10"/>
  <c r="E19" i="10"/>
  <c r="H18" i="10"/>
  <c r="G18" i="10"/>
  <c r="E18" i="10"/>
  <c r="H17" i="10"/>
  <c r="G17" i="10"/>
  <c r="E17" i="10"/>
  <c r="H16" i="10"/>
  <c r="G16" i="10"/>
  <c r="E16" i="10"/>
  <c r="H15" i="10"/>
  <c r="G15" i="10"/>
  <c r="E15" i="10"/>
  <c r="H14" i="10"/>
  <c r="G14" i="10"/>
  <c r="E14" i="10"/>
  <c r="H13" i="10"/>
  <c r="G13" i="10"/>
  <c r="H12" i="10"/>
  <c r="G12" i="10"/>
  <c r="E12" i="10"/>
  <c r="H11" i="10"/>
  <c r="G11" i="10"/>
  <c r="E11" i="10"/>
  <c r="H10" i="10"/>
  <c r="G10" i="10"/>
  <c r="E10" i="10"/>
  <c r="H9" i="10"/>
  <c r="G9" i="10"/>
  <c r="E9" i="10"/>
  <c r="H8" i="10"/>
  <c r="G8" i="10"/>
  <c r="E8" i="10"/>
  <c r="H7" i="10"/>
  <c r="G7" i="10"/>
  <c r="E7" i="10"/>
  <c r="H6" i="10"/>
  <c r="G6" i="10"/>
  <c r="E6" i="10"/>
  <c r="H5" i="10"/>
  <c r="G5" i="10"/>
  <c r="E5" i="10"/>
  <c r="H4" i="10"/>
  <c r="G4" i="10"/>
  <c r="E4" i="10"/>
  <c r="H3" i="10"/>
  <c r="G3" i="10"/>
  <c r="E3" i="10"/>
  <c r="H2" i="10"/>
  <c r="H22" i="10" l="1"/>
</calcChain>
</file>

<file path=xl/sharedStrings.xml><?xml version="1.0" encoding="utf-8"?>
<sst xmlns="http://schemas.openxmlformats.org/spreadsheetml/2006/main" count="32" uniqueCount="32">
  <si>
    <t>Amino acid</t>
  </si>
  <si>
    <t>Ala</t>
  </si>
  <si>
    <t>Arg</t>
  </si>
  <si>
    <t>Asn</t>
  </si>
  <si>
    <t>Asp</t>
  </si>
  <si>
    <t>Cys</t>
  </si>
  <si>
    <t>Glu</t>
  </si>
  <si>
    <t>Gln</t>
  </si>
  <si>
    <t>Gly</t>
  </si>
  <si>
    <t>His</t>
  </si>
  <si>
    <t>Ile</t>
  </si>
  <si>
    <t>Leu</t>
  </si>
  <si>
    <t>Lys</t>
  </si>
  <si>
    <t>Met</t>
  </si>
  <si>
    <t>Phe</t>
  </si>
  <si>
    <t>Pro</t>
  </si>
  <si>
    <t>Ser</t>
  </si>
  <si>
    <t>Thr</t>
  </si>
  <si>
    <t>Trp</t>
  </si>
  <si>
    <t>Tyr</t>
  </si>
  <si>
    <t>Val</t>
  </si>
  <si>
    <t>H2O</t>
  </si>
  <si>
    <t>final concentration</t>
  </si>
  <si>
    <t>final volume</t>
  </si>
  <si>
    <t>Amino acid solution total</t>
  </si>
  <si>
    <r>
      <t>M</t>
    </r>
    <r>
      <rPr>
        <b/>
        <sz val="12"/>
        <color theme="1"/>
        <rFont val="Calibri (Body)"/>
      </rPr>
      <t>W</t>
    </r>
    <r>
      <rPr>
        <b/>
        <sz val="13"/>
        <color theme="1"/>
        <rFont val="Calibri"/>
        <family val="2"/>
        <scheme val="minor"/>
      </rPr>
      <t xml:space="preserve"> [g/mol]</t>
    </r>
  </si>
  <si>
    <t>Stock concentration [mM]</t>
  </si>
  <si>
    <t>Minimal required mass [mg]</t>
  </si>
  <si>
    <t>Actual weighed mass [mg]</t>
  </si>
  <si>
    <t>Water to add [µL]</t>
  </si>
  <si>
    <t>Final volume to add [µL]</t>
  </si>
  <si>
    <t>Density [g/mL]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</si>
</sst>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 (Body)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2" fontId="2" fillId="3" borderId="11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2" fillId="4" borderId="20" xfId="0" applyNumberFormat="1" applyFont="1" applyFill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64" fontId="2" fillId="4" borderId="27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A7738C02-C482-2042-934D-D941E20223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05651-901C-6C44-B02B-36C521E2198E}">
  <dimension ref="A1:J26"/>
  <sheetViews>
    <sheetView tabSelected="1" topLeftCell="A19" workbookViewId="0">
      <pane xSplit="1" topLeftCell="D1" activePane="topRight" state="frozen"/>
      <selection pane="topRight" activeCell="B1" sqref="B1"/>
    </sheetView>
  </sheetViews>
  <sheetFormatPr defaultColWidth="11" defaultRowHeight="15.5"/>
  <cols>
    <col min="1" max="1" width="18.6640625" customWidth="1"/>
    <col min="2" max="3" width="15.6640625" customWidth="1"/>
    <col min="4" max="4" width="21.1640625" customWidth="1"/>
    <col min="5" max="9" width="15.6640625" customWidth="1"/>
  </cols>
  <sheetData>
    <row r="1" spans="1:10" s="6" customFormat="1" ht="52.25" customHeight="1" thickBot="1">
      <c r="A1" s="46" t="s">
        <v>0</v>
      </c>
      <c r="B1" s="44" t="s">
        <v>31</v>
      </c>
      <c r="C1" s="45" t="s">
        <v>25</v>
      </c>
      <c r="D1" s="46" t="s">
        <v>26</v>
      </c>
      <c r="E1" s="47" t="s">
        <v>27</v>
      </c>
      <c r="F1" s="44" t="s">
        <v>28</v>
      </c>
      <c r="G1" s="48" t="s">
        <v>29</v>
      </c>
      <c r="H1" s="47" t="s">
        <v>30</v>
      </c>
      <c r="I1" s="4"/>
      <c r="J1" s="5"/>
    </row>
    <row r="2" spans="1:10" ht="17.5" thickTop="1">
      <c r="A2" s="49" t="s">
        <v>1</v>
      </c>
      <c r="B2" s="37">
        <v>1.42</v>
      </c>
      <c r="C2" s="38">
        <v>89.1</v>
      </c>
      <c r="D2" s="39">
        <v>168</v>
      </c>
      <c r="E2" s="40">
        <f>ROUNDUP((($D$25*$H$25*C2*(10^(-6)))*1.1),1)</f>
        <v>0.7</v>
      </c>
      <c r="F2" s="41"/>
      <c r="G2" s="42">
        <f>((F2/C2)/D2)*(10^6)-((F2)/B2)</f>
        <v>0</v>
      </c>
      <c r="H2" s="43">
        <f>$D$25*$H$25/D2</f>
        <v>38.69047619047619</v>
      </c>
      <c r="I2" s="2"/>
      <c r="J2" s="3"/>
    </row>
    <row r="3" spans="1:10" ht="17">
      <c r="A3" s="20" t="s">
        <v>2</v>
      </c>
      <c r="B3" s="17">
        <v>1.42</v>
      </c>
      <c r="C3" s="23">
        <v>210.66</v>
      </c>
      <c r="D3" s="14">
        <v>500</v>
      </c>
      <c r="E3" s="26">
        <f t="shared" ref="E3:E18" si="0">ROUNDUP((($D$25*$H$25*C3*(10^(-6)))*1.1),1)</f>
        <v>1.6</v>
      </c>
      <c r="F3" s="31"/>
      <c r="G3" s="32">
        <f t="shared" ref="G3:G19" si="1">((F3/C3)/D3)*(10^6)-((F3)/B3)</f>
        <v>0</v>
      </c>
      <c r="H3" s="29">
        <f t="shared" ref="H3:H19" si="2">$D$25*$H$25/D3</f>
        <v>13</v>
      </c>
      <c r="I3" s="2"/>
      <c r="J3" s="3"/>
    </row>
    <row r="4" spans="1:10" ht="17">
      <c r="A4" s="20" t="s">
        <v>3</v>
      </c>
      <c r="B4" s="17">
        <v>1.54</v>
      </c>
      <c r="C4" s="23">
        <v>132.1</v>
      </c>
      <c r="D4" s="14">
        <v>100</v>
      </c>
      <c r="E4" s="26">
        <f t="shared" si="0"/>
        <v>1</v>
      </c>
      <c r="F4" s="31"/>
      <c r="G4" s="32">
        <f t="shared" si="1"/>
        <v>0</v>
      </c>
      <c r="H4" s="29">
        <f t="shared" si="2"/>
        <v>65</v>
      </c>
      <c r="I4" s="2"/>
      <c r="J4" s="3"/>
    </row>
    <row r="5" spans="1:10" ht="17">
      <c r="A5" s="20" t="s">
        <v>4</v>
      </c>
      <c r="B5" s="17">
        <v>1.7</v>
      </c>
      <c r="C5" s="23">
        <v>133.1</v>
      </c>
      <c r="D5" s="14">
        <v>12.5</v>
      </c>
      <c r="E5" s="26">
        <f t="shared" si="0"/>
        <v>1</v>
      </c>
      <c r="F5" s="31"/>
      <c r="G5" s="32">
        <f t="shared" si="1"/>
        <v>0</v>
      </c>
      <c r="H5" s="29">
        <f t="shared" si="2"/>
        <v>520</v>
      </c>
      <c r="I5" s="2"/>
      <c r="J5" s="3"/>
    </row>
    <row r="6" spans="1:10" ht="17">
      <c r="A6" s="20" t="s">
        <v>5</v>
      </c>
      <c r="B6" s="17">
        <v>1.54</v>
      </c>
      <c r="C6" s="23">
        <v>157.62</v>
      </c>
      <c r="D6" s="14">
        <v>200</v>
      </c>
      <c r="E6" s="26">
        <f t="shared" si="0"/>
        <v>1.2000000000000002</v>
      </c>
      <c r="F6" s="31"/>
      <c r="G6" s="32">
        <f t="shared" si="1"/>
        <v>0</v>
      </c>
      <c r="H6" s="29">
        <f t="shared" si="2"/>
        <v>32.5</v>
      </c>
      <c r="I6" s="2"/>
      <c r="J6" s="3"/>
    </row>
    <row r="7" spans="1:10" ht="17">
      <c r="A7" s="20" t="s">
        <v>6</v>
      </c>
      <c r="B7" s="17">
        <v>1.46</v>
      </c>
      <c r="C7" s="23">
        <v>147.1</v>
      </c>
      <c r="D7" s="14">
        <v>25</v>
      </c>
      <c r="E7" s="26">
        <f t="shared" si="0"/>
        <v>1.1000000000000001</v>
      </c>
      <c r="F7" s="31"/>
      <c r="G7" s="32">
        <f t="shared" si="1"/>
        <v>0</v>
      </c>
      <c r="H7" s="29">
        <f t="shared" si="2"/>
        <v>260</v>
      </c>
      <c r="I7" s="2"/>
      <c r="J7" s="3"/>
    </row>
    <row r="8" spans="1:10" ht="17">
      <c r="A8" s="20" t="s">
        <v>7</v>
      </c>
      <c r="B8" s="17">
        <v>1.47</v>
      </c>
      <c r="C8" s="23">
        <v>146.19999999999999</v>
      </c>
      <c r="D8" s="14">
        <v>100</v>
      </c>
      <c r="E8" s="26">
        <f t="shared" si="0"/>
        <v>1.1000000000000001</v>
      </c>
      <c r="F8" s="31"/>
      <c r="G8" s="32">
        <f t="shared" si="1"/>
        <v>0</v>
      </c>
      <c r="H8" s="29">
        <f t="shared" si="2"/>
        <v>65</v>
      </c>
      <c r="I8" s="2"/>
      <c r="J8" s="3"/>
    </row>
    <row r="9" spans="1:10" ht="17">
      <c r="A9" s="20" t="s">
        <v>8</v>
      </c>
      <c r="B9" s="17">
        <v>1.61</v>
      </c>
      <c r="C9" s="23">
        <v>75.099999999999994</v>
      </c>
      <c r="D9" s="14">
        <v>500</v>
      </c>
      <c r="E9" s="26">
        <f t="shared" si="0"/>
        <v>0.6</v>
      </c>
      <c r="F9" s="31"/>
      <c r="G9" s="32">
        <f t="shared" si="1"/>
        <v>0</v>
      </c>
      <c r="H9" s="29">
        <f t="shared" si="2"/>
        <v>13</v>
      </c>
      <c r="I9" s="2"/>
      <c r="J9" s="3"/>
    </row>
    <row r="10" spans="1:10" ht="17">
      <c r="A10" s="20" t="s">
        <v>9</v>
      </c>
      <c r="B10" s="17">
        <v>1.49</v>
      </c>
      <c r="C10" s="23">
        <v>209.63</v>
      </c>
      <c r="D10" s="14">
        <v>500</v>
      </c>
      <c r="E10" s="26">
        <f>ROUNDUP((($D$25*$H$25*C10*(10^(-6)))*1.1),1)</f>
        <v>1.5</v>
      </c>
      <c r="F10" s="31"/>
      <c r="G10" s="32">
        <f t="shared" si="1"/>
        <v>0</v>
      </c>
      <c r="H10" s="29">
        <f t="shared" si="2"/>
        <v>13</v>
      </c>
      <c r="I10" s="2"/>
      <c r="J10" s="3"/>
    </row>
    <row r="11" spans="1:10" ht="17">
      <c r="A11" s="20" t="s">
        <v>10</v>
      </c>
      <c r="B11" s="17">
        <v>1.23</v>
      </c>
      <c r="C11" s="23">
        <v>131.19999999999999</v>
      </c>
      <c r="D11" s="14">
        <v>100</v>
      </c>
      <c r="E11" s="26">
        <f t="shared" si="0"/>
        <v>1</v>
      </c>
      <c r="F11" s="31"/>
      <c r="G11" s="32">
        <f t="shared" si="1"/>
        <v>0</v>
      </c>
      <c r="H11" s="29">
        <f t="shared" si="2"/>
        <v>65</v>
      </c>
      <c r="I11" s="2"/>
      <c r="J11" s="3"/>
    </row>
    <row r="12" spans="1:10" ht="17">
      <c r="A12" s="20" t="s">
        <v>11</v>
      </c>
      <c r="B12" s="17">
        <v>1.17</v>
      </c>
      <c r="C12" s="23">
        <v>131.19999999999999</v>
      </c>
      <c r="D12" s="14">
        <v>150</v>
      </c>
      <c r="E12" s="26">
        <f t="shared" si="0"/>
        <v>1</v>
      </c>
      <c r="F12" s="31"/>
      <c r="G12" s="32">
        <f t="shared" si="1"/>
        <v>0</v>
      </c>
      <c r="H12" s="29">
        <f t="shared" si="2"/>
        <v>43.333333333333336</v>
      </c>
      <c r="I12" s="2"/>
      <c r="J12" s="3"/>
    </row>
    <row r="13" spans="1:10" ht="17">
      <c r="A13" s="20" t="s">
        <v>12</v>
      </c>
      <c r="B13" s="17">
        <v>1.1000000000000001</v>
      </c>
      <c r="C13" s="23">
        <v>182.65</v>
      </c>
      <c r="D13" s="14">
        <v>500</v>
      </c>
      <c r="E13" s="26">
        <f>ROUNDUP((($D$25*$H$25*C13*(10^(-6)))*1.1),1)</f>
        <v>1.4000000000000001</v>
      </c>
      <c r="F13" s="31"/>
      <c r="G13" s="32">
        <f t="shared" si="1"/>
        <v>0</v>
      </c>
      <c r="H13" s="29">
        <f t="shared" si="2"/>
        <v>13</v>
      </c>
      <c r="I13" s="2"/>
      <c r="J13" s="3"/>
    </row>
    <row r="14" spans="1:10" ht="17">
      <c r="A14" s="20" t="s">
        <v>13</v>
      </c>
      <c r="B14" s="17">
        <v>1.34</v>
      </c>
      <c r="C14" s="23">
        <v>149.19999999999999</v>
      </c>
      <c r="D14" s="14">
        <v>250</v>
      </c>
      <c r="E14" s="26">
        <f t="shared" si="0"/>
        <v>1.1000000000000001</v>
      </c>
      <c r="F14" s="31"/>
      <c r="G14" s="32">
        <f t="shared" si="1"/>
        <v>0</v>
      </c>
      <c r="H14" s="29">
        <f t="shared" si="2"/>
        <v>26</v>
      </c>
      <c r="I14" s="2"/>
      <c r="J14" s="3"/>
    </row>
    <row r="15" spans="1:10" ht="17">
      <c r="A15" s="20" t="s">
        <v>14</v>
      </c>
      <c r="B15" s="17">
        <v>1.34</v>
      </c>
      <c r="C15" s="23">
        <v>165.2</v>
      </c>
      <c r="D15" s="14">
        <v>100</v>
      </c>
      <c r="E15" s="26">
        <f t="shared" si="0"/>
        <v>1.2000000000000002</v>
      </c>
      <c r="F15" s="31"/>
      <c r="G15" s="32">
        <f t="shared" si="1"/>
        <v>0</v>
      </c>
      <c r="H15" s="29">
        <f t="shared" si="2"/>
        <v>65</v>
      </c>
      <c r="I15" s="2"/>
      <c r="J15" s="3"/>
    </row>
    <row r="16" spans="1:10" ht="17">
      <c r="A16" s="20" t="s">
        <v>15</v>
      </c>
      <c r="B16" s="17">
        <v>1.38</v>
      </c>
      <c r="C16" s="23">
        <v>115.1</v>
      </c>
      <c r="D16" s="14">
        <v>200</v>
      </c>
      <c r="E16" s="26">
        <f t="shared" si="0"/>
        <v>0.9</v>
      </c>
      <c r="F16" s="31"/>
      <c r="G16" s="32">
        <f t="shared" si="1"/>
        <v>0</v>
      </c>
      <c r="H16" s="29">
        <f t="shared" si="2"/>
        <v>32.5</v>
      </c>
      <c r="I16" s="2"/>
      <c r="J16" s="3"/>
    </row>
    <row r="17" spans="1:10" ht="17">
      <c r="A17" s="20" t="s">
        <v>16</v>
      </c>
      <c r="B17" s="17">
        <v>1.6</v>
      </c>
      <c r="C17" s="23">
        <v>105.1</v>
      </c>
      <c r="D17" s="14">
        <v>500</v>
      </c>
      <c r="E17" s="26">
        <f t="shared" si="0"/>
        <v>0.79999999999999993</v>
      </c>
      <c r="F17" s="31"/>
      <c r="G17" s="32">
        <f t="shared" si="1"/>
        <v>0</v>
      </c>
      <c r="H17" s="29">
        <f t="shared" si="2"/>
        <v>13</v>
      </c>
      <c r="I17" s="2"/>
      <c r="J17" s="3"/>
    </row>
    <row r="18" spans="1:10" ht="17">
      <c r="A18" s="20" t="s">
        <v>17</v>
      </c>
      <c r="B18" s="17">
        <v>1.3</v>
      </c>
      <c r="C18" s="23">
        <v>119.1</v>
      </c>
      <c r="D18" s="14">
        <v>100</v>
      </c>
      <c r="E18" s="26">
        <f t="shared" si="0"/>
        <v>0.9</v>
      </c>
      <c r="F18" s="31"/>
      <c r="G18" s="32">
        <f t="shared" si="1"/>
        <v>0</v>
      </c>
      <c r="H18" s="29">
        <f t="shared" si="2"/>
        <v>65</v>
      </c>
      <c r="I18" s="2"/>
      <c r="J18" s="3"/>
    </row>
    <row r="19" spans="1:10" ht="17">
      <c r="A19" s="20" t="s">
        <v>18</v>
      </c>
      <c r="B19" s="17">
        <v>1.4</v>
      </c>
      <c r="C19" s="23">
        <v>204.2</v>
      </c>
      <c r="D19" s="14">
        <v>12.5</v>
      </c>
      <c r="E19" s="26">
        <f>ROUNDUP((($D$25*$H$25*C19*(10^(-6)))*1.1),1)</f>
        <v>1.5</v>
      </c>
      <c r="F19" s="31"/>
      <c r="G19" s="32">
        <f t="shared" si="1"/>
        <v>0</v>
      </c>
      <c r="H19" s="29">
        <f t="shared" si="2"/>
        <v>520</v>
      </c>
      <c r="I19" s="2"/>
      <c r="J19" s="3"/>
    </row>
    <row r="20" spans="1:10" ht="17">
      <c r="A20" s="21" t="s">
        <v>19</v>
      </c>
      <c r="B20" s="18">
        <v>1.46</v>
      </c>
      <c r="C20" s="24">
        <v>181.2</v>
      </c>
      <c r="D20" s="15">
        <v>3.25</v>
      </c>
      <c r="E20" s="27"/>
      <c r="F20" s="33">
        <f>($D$25*$H$25*C20*(10^(-6)))</f>
        <v>1.1778</v>
      </c>
      <c r="G20" s="32"/>
      <c r="H20" s="29"/>
      <c r="I20" s="2"/>
      <c r="J20" s="3"/>
    </row>
    <row r="21" spans="1:10" ht="17">
      <c r="A21" s="20" t="s">
        <v>20</v>
      </c>
      <c r="B21" s="17">
        <v>1.32</v>
      </c>
      <c r="C21" s="23">
        <v>117.1</v>
      </c>
      <c r="D21" s="14">
        <v>200</v>
      </c>
      <c r="E21" s="26">
        <f>ROUNDUP((($D$25*$H$25*C21*(10^(-6)))*1.1),1)</f>
        <v>0.9</v>
      </c>
      <c r="F21" s="31"/>
      <c r="G21" s="32">
        <f>((F21/C21)/D21)*(10^6)-((F21)/B21)</f>
        <v>0</v>
      </c>
      <c r="H21" s="29">
        <f>$D$25*$H$25/D21</f>
        <v>32.5</v>
      </c>
      <c r="I21" s="2"/>
      <c r="J21" s="3"/>
    </row>
    <row r="22" spans="1:10" ht="17.5" thickBot="1">
      <c r="A22" s="22" t="s">
        <v>21</v>
      </c>
      <c r="B22" s="19"/>
      <c r="C22" s="25"/>
      <c r="D22" s="16"/>
      <c r="E22" s="28"/>
      <c r="F22" s="13"/>
      <c r="G22" s="34"/>
      <c r="H22" s="30">
        <f>H25-SUM(H2:H21)</f>
        <v>104.4761904761906</v>
      </c>
      <c r="I22" s="2"/>
      <c r="J22" s="3"/>
    </row>
    <row r="23" spans="1:10" ht="17.5" thickBot="1">
      <c r="A23" s="2"/>
      <c r="B23" s="2"/>
      <c r="C23" s="2"/>
      <c r="D23" s="2"/>
      <c r="E23" s="2"/>
      <c r="F23" s="2"/>
      <c r="G23" s="2"/>
      <c r="H23" s="2"/>
      <c r="I23" s="2"/>
      <c r="J23" s="3"/>
    </row>
    <row r="24" spans="1:10" ht="17" customHeight="1">
      <c r="A24" s="50" t="s">
        <v>24</v>
      </c>
      <c r="B24" s="35"/>
      <c r="C24" s="7"/>
      <c r="D24" s="8" t="s">
        <v>22</v>
      </c>
      <c r="E24" s="7"/>
      <c r="F24" s="7"/>
      <c r="G24" s="7"/>
      <c r="H24" s="9" t="s">
        <v>23</v>
      </c>
      <c r="I24" s="2"/>
      <c r="J24" s="3"/>
    </row>
    <row r="25" spans="1:10" ht="17.5" thickBot="1">
      <c r="A25" s="51"/>
      <c r="B25" s="36"/>
      <c r="C25" s="10"/>
      <c r="D25" s="11">
        <v>3.25</v>
      </c>
      <c r="E25" s="10"/>
      <c r="F25" s="10"/>
      <c r="G25" s="10"/>
      <c r="H25" s="12">
        <v>2000</v>
      </c>
      <c r="I25" s="2"/>
      <c r="J25" s="3"/>
    </row>
    <row r="26" spans="1:10" ht="17">
      <c r="A26" s="1"/>
      <c r="B26" s="1"/>
      <c r="C26" s="1"/>
      <c r="D26" s="1"/>
      <c r="E26" s="1"/>
      <c r="F26" s="1"/>
      <c r="G26" s="1"/>
      <c r="H26" s="1"/>
      <c r="I26" s="1"/>
    </row>
  </sheetData>
  <mergeCells count="1">
    <mergeCell ref="A24:A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Suppl. Table 3 (AA calculation)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Amit G krishnan</cp:lastModifiedBy>
  <dcterms:created xsi:type="dcterms:W3CDTF">2020-07-12T09:49:00Z</dcterms:created>
  <dcterms:modified xsi:type="dcterms:W3CDTF">2021-05-19T10:00:20Z</dcterms:modified>
</cp:coreProperties>
</file>