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 Nguyen\Desktop\CME\61646\"/>
    </mc:Choice>
  </mc:AlternateContent>
  <xr:revisionPtr revIDLastSave="0" documentId="13_ncr:1_{3B09B743-CA83-42BC-8A76-AF73B157193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Materials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<sst xmlns="http://schemas.openxmlformats.org/spreadsheetml/2006/main" count="143" uniqueCount="94">
  <si>
    <t>Company</t>
  </si>
  <si>
    <t>Catalog Number</t>
  </si>
  <si>
    <t>AAAAAH384Q8=</t>
  </si>
  <si>
    <t>Comments/Description</t>
  </si>
  <si>
    <t>BD</t>
  </si>
  <si>
    <t>FACSAria IIu sorter</t>
  </si>
  <si>
    <t>FACSCanto II flow cytometer</t>
  </si>
  <si>
    <t xml:space="preserve">Lymphoprep </t>
  </si>
  <si>
    <t>Stem Cell Technologies</t>
  </si>
  <si>
    <t>or similar</t>
  </si>
  <si>
    <t>#07801</t>
  </si>
  <si>
    <t>Bovine Serum Albumin</t>
  </si>
  <si>
    <t>93443-500ML</t>
  </si>
  <si>
    <t>Triton X-500</t>
  </si>
  <si>
    <t>Merck</t>
  </si>
  <si>
    <t>A7906-100G</t>
  </si>
  <si>
    <t>Flow Cytometry Analyses</t>
  </si>
  <si>
    <t>To obtain PBMCs</t>
  </si>
  <si>
    <t>Name of Material</t>
  </si>
  <si>
    <t>Name of Equipment</t>
  </si>
  <si>
    <t>Antibodies for human cells are generally from mouse.</t>
  </si>
  <si>
    <t>Lasers 488-nm and 633-nm</t>
  </si>
  <si>
    <t>Lasers 488-nm , 633-nm and 405-nm</t>
  </si>
  <si>
    <t>BD Cytofix/Cytoperm</t>
  </si>
  <si>
    <t>RNAse</t>
  </si>
  <si>
    <t>R6513</t>
  </si>
  <si>
    <t>Hoechst 33342</t>
  </si>
  <si>
    <t>Thermo Fisher Scientific</t>
  </si>
  <si>
    <t>H3570</t>
  </si>
  <si>
    <t xml:space="preserve">CD71 APC-Cy7 </t>
  </si>
  <si>
    <t>Biolegend</t>
  </si>
  <si>
    <t>Mouse anti-human</t>
  </si>
  <si>
    <t>CD31 AF-647</t>
  </si>
  <si>
    <t>KIT PE-Cy7</t>
  </si>
  <si>
    <t>CD42B PerCP</t>
  </si>
  <si>
    <t>CD41 PerCP-Cy5.5</t>
  </si>
  <si>
    <t>CD42A PE</t>
  </si>
  <si>
    <t xml:space="preserve">CD41 PE </t>
  </si>
  <si>
    <t>CD49B PE</t>
  </si>
  <si>
    <t>CD42A APC</t>
  </si>
  <si>
    <t>Immunostep</t>
  </si>
  <si>
    <t>42AA-100T</t>
  </si>
  <si>
    <t>We observed unspecific binding… that needs to be assessed</t>
  </si>
  <si>
    <t>CD31 FITC</t>
  </si>
  <si>
    <t>31F-100T</t>
  </si>
  <si>
    <t>CD34 FITC</t>
  </si>
  <si>
    <t>CD61 FITC</t>
  </si>
  <si>
    <t>Lineage Cocktail 2 FITC</t>
  </si>
  <si>
    <t>130 micron Nozzle</t>
  </si>
  <si>
    <t>required for MK sorting</t>
  </si>
  <si>
    <t>BD FACS Accudrop Beads</t>
  </si>
  <si>
    <t>BD CompBead Anti-Mouse Ig, κ/Negative Control Compensation Particles Set</t>
  </si>
  <si>
    <t>Thermo Scientific</t>
  </si>
  <si>
    <t>Cytospin 4 Cytocentrifuge</t>
  </si>
  <si>
    <t>To prepare cytospins</t>
  </si>
  <si>
    <t xml:space="preserve">Automatized cytology devise, where slides are stained with Mat-Grünwald Giemsa </t>
  </si>
  <si>
    <t>ELITech Group</t>
  </si>
  <si>
    <t>Note: we do not specify general reagents/chemicals (PBS, EDTA, etc) or disposables (tubes, etc), or reagents specified in previous published and standard protocols  - unless otherwise specified.</t>
  </si>
  <si>
    <t>Olympus Microscope BX 61</t>
  </si>
  <si>
    <t>Olympus</t>
  </si>
  <si>
    <t>Olympus Microscope BX 41</t>
  </si>
  <si>
    <t>Microphotographs</t>
  </si>
  <si>
    <t>BioRad</t>
  </si>
  <si>
    <t>Human BD Fc Block</t>
  </si>
  <si>
    <t>Fc blocking - control</t>
  </si>
  <si>
    <t>Zoe Fluorescent Cell Imager</t>
  </si>
  <si>
    <t>Sysmex</t>
  </si>
  <si>
    <t>Cell strainers for sorting</t>
  </si>
  <si>
    <t>04-004-2328</t>
  </si>
  <si>
    <t>Cell strainers</t>
  </si>
  <si>
    <t>CellTrics Filters 100 micrometers</t>
  </si>
  <si>
    <t>#09650</t>
  </si>
  <si>
    <t>Sigma-Aldrich</t>
  </si>
  <si>
    <t>L4646</t>
  </si>
  <si>
    <t xml:space="preserve">Lipids Cholesterol Rich from adult bovine serum </t>
  </si>
  <si>
    <t>Penicillin-Streptomycin</t>
  </si>
  <si>
    <t>P4333</t>
  </si>
  <si>
    <t>Thermo Fisher Scientific, Gibco™</t>
  </si>
  <si>
    <t>PHC2115</t>
  </si>
  <si>
    <t>Recombinant human stem cell factor (SCF)</t>
  </si>
  <si>
    <t>Recombinant human thrombopoietin (TPO)</t>
  </si>
  <si>
    <t>PHC9514</t>
  </si>
  <si>
    <t>or TPO receptor agonists</t>
  </si>
  <si>
    <t>Recombinant human Erythropoietin (EPO)</t>
  </si>
  <si>
    <t xml:space="preserve"> R&amp;D Systems</t>
  </si>
  <si>
    <t>287-TC-500</t>
  </si>
  <si>
    <t>Eppendorf</t>
  </si>
  <si>
    <r>
      <t>CO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 xml:space="preserve"> Incubator Galaxy 170 S</t>
    </r>
  </si>
  <si>
    <t>5810R Centrifuge</t>
  </si>
  <si>
    <t>Cell Incubation</t>
  </si>
  <si>
    <t>Cell isolation and washes</t>
  </si>
  <si>
    <t>A-4-62 Swing Bucket Rotor</t>
  </si>
  <si>
    <t>Aerospray Pro Hematology Slide Stainer / Cytocentrifuge</t>
  </si>
  <si>
    <t xml:space="preserve">StemSpan SFEM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</si>
</sst>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vertAlign val="subscript"/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1"/>
  <sheetViews>
    <sheetView tabSelected="1" topLeftCell="A25" workbookViewId="0">
      <selection activeCell="A30" sqref="A30"/>
    </sheetView>
  </sheetViews>
  <sheetFormatPr defaultColWidth="9.109375" defaultRowHeight="13.8" x14ac:dyDescent="0.3"/>
  <cols>
    <col min="1" max="1" width="28" style="7" customWidth="1"/>
    <col min="2" max="2" width="19.88671875" style="4" customWidth="1"/>
    <col min="3" max="3" width="17" style="4" bestFit="1" customWidth="1"/>
    <col min="4" max="4" width="35" style="4" customWidth="1"/>
    <col min="5" max="16384" width="9.109375" style="2"/>
  </cols>
  <sheetData>
    <row r="1" spans="1:4" s="3" customFormat="1" x14ac:dyDescent="0.3">
      <c r="A1" s="6" t="s">
        <v>19</v>
      </c>
      <c r="B1" s="1" t="s">
        <v>0</v>
      </c>
      <c r="C1" s="1" t="s">
        <v>1</v>
      </c>
      <c r="D1" s="1" t="s">
        <v>3</v>
      </c>
    </row>
    <row r="2" spans="1:4" x14ac:dyDescent="0.3">
      <c r="A2" s="7" t="s">
        <v>48</v>
      </c>
      <c r="B2" s="4" t="s">
        <v>4</v>
      </c>
      <c r="C2" s="4">
        <v>643943</v>
      </c>
      <c r="D2" s="4" t="s">
        <v>49</v>
      </c>
    </row>
    <row r="3" spans="1:4" x14ac:dyDescent="0.3">
      <c r="A3" s="10" t="s">
        <v>88</v>
      </c>
      <c r="B3" s="11" t="s">
        <v>86</v>
      </c>
      <c r="C3" s="11"/>
      <c r="D3" s="11" t="s">
        <v>90</v>
      </c>
    </row>
    <row r="4" spans="1:4" x14ac:dyDescent="0.3">
      <c r="A4" s="10" t="s">
        <v>91</v>
      </c>
      <c r="B4" s="11" t="s">
        <v>86</v>
      </c>
      <c r="C4" s="11"/>
      <c r="D4" s="11" t="s">
        <v>90</v>
      </c>
    </row>
    <row r="5" spans="1:4" ht="27.6" x14ac:dyDescent="0.3">
      <c r="A5" s="7" t="s">
        <v>92</v>
      </c>
      <c r="B5" s="4" t="s">
        <v>56</v>
      </c>
      <c r="D5" s="4" t="s">
        <v>55</v>
      </c>
    </row>
    <row r="6" spans="1:4" ht="47.25" customHeight="1" x14ac:dyDescent="0.3">
      <c r="A6" s="7" t="s">
        <v>87</v>
      </c>
      <c r="B6" s="4" t="s">
        <v>86</v>
      </c>
      <c r="D6" s="4" t="s">
        <v>89</v>
      </c>
    </row>
    <row r="7" spans="1:4" ht="20.25" customHeight="1" x14ac:dyDescent="0.3">
      <c r="A7" s="7" t="s">
        <v>53</v>
      </c>
      <c r="B7" s="4" t="s">
        <v>52</v>
      </c>
      <c r="D7" s="4" t="s">
        <v>54</v>
      </c>
    </row>
    <row r="8" spans="1:4" ht="17.25" customHeight="1" x14ac:dyDescent="0.3">
      <c r="A8" s="7" t="s">
        <v>5</v>
      </c>
      <c r="B8" s="4" t="s">
        <v>4</v>
      </c>
      <c r="D8" s="4" t="s">
        <v>21</v>
      </c>
    </row>
    <row r="9" spans="1:4" ht="17.25" customHeight="1" x14ac:dyDescent="0.3">
      <c r="A9" s="7" t="s">
        <v>6</v>
      </c>
      <c r="B9" s="4" t="s">
        <v>4</v>
      </c>
      <c r="D9" s="4" t="s">
        <v>22</v>
      </c>
    </row>
    <row r="10" spans="1:4" ht="17.25" customHeight="1" x14ac:dyDescent="0.3">
      <c r="A10" s="7" t="s">
        <v>60</v>
      </c>
      <c r="B10" s="5" t="s">
        <v>59</v>
      </c>
      <c r="C10" s="5"/>
      <c r="D10" s="5" t="s">
        <v>61</v>
      </c>
    </row>
    <row r="11" spans="1:4" ht="17.25" customHeight="1" x14ac:dyDescent="0.3">
      <c r="A11" s="7" t="s">
        <v>58</v>
      </c>
      <c r="B11" s="9" t="s">
        <v>59</v>
      </c>
      <c r="C11" s="9"/>
      <c r="D11" s="9" t="s">
        <v>61</v>
      </c>
    </row>
    <row r="12" spans="1:4" ht="17.25" customHeight="1" x14ac:dyDescent="0.3">
      <c r="A12" s="7" t="s">
        <v>65</v>
      </c>
      <c r="B12" s="9" t="s">
        <v>62</v>
      </c>
      <c r="C12" s="9"/>
      <c r="D12" s="9" t="s">
        <v>61</v>
      </c>
    </row>
    <row r="14" spans="1:4" x14ac:dyDescent="0.3">
      <c r="A14" s="6" t="s">
        <v>18</v>
      </c>
      <c r="B14" s="1" t="s">
        <v>0</v>
      </c>
      <c r="C14" s="1" t="s">
        <v>1</v>
      </c>
      <c r="D14" s="1" t="s">
        <v>3</v>
      </c>
    </row>
    <row r="15" spans="1:4" x14ac:dyDescent="0.3">
      <c r="A15" s="8" t="s">
        <v>17</v>
      </c>
    </row>
    <row r="16" spans="1:4" ht="16.5" customHeight="1" x14ac:dyDescent="0.3">
      <c r="A16" s="7" t="s">
        <v>74</v>
      </c>
      <c r="B16" s="4" t="s">
        <v>72</v>
      </c>
      <c r="C16" s="4" t="s">
        <v>73</v>
      </c>
      <c r="D16" s="4" t="s">
        <v>9</v>
      </c>
    </row>
    <row r="17" spans="1:4" x14ac:dyDescent="0.3">
      <c r="A17" s="7" t="s">
        <v>7</v>
      </c>
      <c r="B17" s="5" t="s">
        <v>8</v>
      </c>
      <c r="C17" s="4" t="s">
        <v>10</v>
      </c>
      <c r="D17" s="4" t="s">
        <v>9</v>
      </c>
    </row>
    <row r="18" spans="1:4" x14ac:dyDescent="0.3">
      <c r="A18" s="7" t="s">
        <v>75</v>
      </c>
      <c r="B18" s="5" t="s">
        <v>72</v>
      </c>
      <c r="C18" s="5" t="s">
        <v>76</v>
      </c>
      <c r="D18" s="5" t="s">
        <v>9</v>
      </c>
    </row>
    <row r="19" spans="1:4" ht="27.6" x14ac:dyDescent="0.3">
      <c r="A19" s="7" t="s">
        <v>83</v>
      </c>
      <c r="B19" s="5" t="s">
        <v>84</v>
      </c>
      <c r="C19" s="5" t="s">
        <v>85</v>
      </c>
      <c r="D19" s="5" t="s">
        <v>9</v>
      </c>
    </row>
    <row r="20" spans="1:4" ht="27.6" x14ac:dyDescent="0.3">
      <c r="A20" s="7" t="s">
        <v>79</v>
      </c>
      <c r="B20" s="5" t="s">
        <v>77</v>
      </c>
      <c r="C20" s="5" t="s">
        <v>78</v>
      </c>
      <c r="D20" s="5" t="s">
        <v>9</v>
      </c>
    </row>
    <row r="21" spans="1:4" ht="27.6" x14ac:dyDescent="0.3">
      <c r="A21" s="7" t="s">
        <v>80</v>
      </c>
      <c r="B21" s="5" t="s">
        <v>77</v>
      </c>
      <c r="C21" s="5" t="s">
        <v>81</v>
      </c>
      <c r="D21" s="5" t="s">
        <v>82</v>
      </c>
    </row>
    <row r="22" spans="1:4" x14ac:dyDescent="0.3">
      <c r="A22" s="7" t="s">
        <v>93</v>
      </c>
      <c r="B22" s="5" t="s">
        <v>8</v>
      </c>
      <c r="C22" s="5" t="s">
        <v>71</v>
      </c>
      <c r="D22" s="5"/>
    </row>
    <row r="23" spans="1:4" x14ac:dyDescent="0.3">
      <c r="B23" s="5"/>
      <c r="C23" s="5"/>
      <c r="D23" s="5"/>
    </row>
    <row r="24" spans="1:4" x14ac:dyDescent="0.3">
      <c r="A24" s="8" t="s">
        <v>16</v>
      </c>
    </row>
    <row r="25" spans="1:4" x14ac:dyDescent="0.3">
      <c r="A25" s="7" t="s">
        <v>11</v>
      </c>
      <c r="B25" s="4" t="s">
        <v>14</v>
      </c>
      <c r="C25" s="4" t="s">
        <v>15</v>
      </c>
      <c r="D25" s="4" t="s">
        <v>9</v>
      </c>
    </row>
    <row r="26" spans="1:4" ht="41.4" x14ac:dyDescent="0.3">
      <c r="A26" s="7" t="s">
        <v>51</v>
      </c>
      <c r="B26" s="4" t="s">
        <v>4</v>
      </c>
      <c r="C26" s="4">
        <v>552843</v>
      </c>
      <c r="D26" s="4" t="s">
        <v>20</v>
      </c>
    </row>
    <row r="27" spans="1:4" x14ac:dyDescent="0.3">
      <c r="A27" s="7" t="s">
        <v>23</v>
      </c>
      <c r="B27" s="4" t="s">
        <v>4</v>
      </c>
      <c r="C27" s="4">
        <v>554714</v>
      </c>
      <c r="D27" s="4" t="s">
        <v>9</v>
      </c>
    </row>
    <row r="28" spans="1:4" x14ac:dyDescent="0.3">
      <c r="A28" s="7" t="s">
        <v>50</v>
      </c>
      <c r="B28" s="4" t="s">
        <v>4</v>
      </c>
      <c r="C28" s="4">
        <v>345249</v>
      </c>
    </row>
    <row r="29" spans="1:4" x14ac:dyDescent="0.3">
      <c r="A29" s="7" t="s">
        <v>32</v>
      </c>
      <c r="B29" s="4" t="s">
        <v>4</v>
      </c>
      <c r="C29" s="4">
        <v>561654</v>
      </c>
      <c r="D29" s="4" t="s">
        <v>31</v>
      </c>
    </row>
    <row r="30" spans="1:4" x14ac:dyDescent="0.3">
      <c r="A30" s="7" t="s">
        <v>43</v>
      </c>
      <c r="B30" s="4" t="s">
        <v>40</v>
      </c>
      <c r="C30" s="4" t="s">
        <v>44</v>
      </c>
    </row>
    <row r="31" spans="1:4" x14ac:dyDescent="0.3">
      <c r="A31" s="7" t="s">
        <v>45</v>
      </c>
      <c r="B31" s="4" t="s">
        <v>4</v>
      </c>
      <c r="C31" s="4">
        <v>555821</v>
      </c>
      <c r="D31" s="4" t="s">
        <v>31</v>
      </c>
    </row>
    <row r="32" spans="1:4" x14ac:dyDescent="0.3">
      <c r="A32" s="7" t="s">
        <v>37</v>
      </c>
      <c r="B32" s="4" t="s">
        <v>4</v>
      </c>
      <c r="C32" s="4">
        <v>555467</v>
      </c>
      <c r="D32" s="4" t="s">
        <v>31</v>
      </c>
    </row>
    <row r="33" spans="1:4" x14ac:dyDescent="0.3">
      <c r="A33" s="7" t="s">
        <v>35</v>
      </c>
      <c r="B33" s="4" t="s">
        <v>4</v>
      </c>
      <c r="C33" s="4">
        <v>333148</v>
      </c>
      <c r="D33" s="4" t="s">
        <v>31</v>
      </c>
    </row>
    <row r="34" spans="1:4" ht="27.6" x14ac:dyDescent="0.3">
      <c r="A34" s="7" t="s">
        <v>39</v>
      </c>
      <c r="B34" s="4" t="s">
        <v>40</v>
      </c>
      <c r="C34" s="4" t="s">
        <v>41</v>
      </c>
      <c r="D34" s="4" t="s">
        <v>42</v>
      </c>
    </row>
    <row r="35" spans="1:4" x14ac:dyDescent="0.3">
      <c r="A35" s="7" t="s">
        <v>36</v>
      </c>
      <c r="B35" s="4" t="s">
        <v>4</v>
      </c>
      <c r="C35" s="4">
        <v>558819</v>
      </c>
      <c r="D35" s="4" t="s">
        <v>31</v>
      </c>
    </row>
    <row r="36" spans="1:4" x14ac:dyDescent="0.3">
      <c r="A36" s="7" t="s">
        <v>34</v>
      </c>
      <c r="B36" s="4" t="s">
        <v>30</v>
      </c>
      <c r="C36" s="4">
        <v>303910</v>
      </c>
      <c r="D36" s="4" t="s">
        <v>31</v>
      </c>
    </row>
    <row r="37" spans="1:4" x14ac:dyDescent="0.3">
      <c r="A37" s="7" t="s">
        <v>38</v>
      </c>
      <c r="B37" s="4" t="s">
        <v>4</v>
      </c>
      <c r="C37" s="4">
        <v>555669</v>
      </c>
      <c r="D37" s="4" t="s">
        <v>31</v>
      </c>
    </row>
    <row r="38" spans="1:4" x14ac:dyDescent="0.3">
      <c r="A38" s="7" t="s">
        <v>46</v>
      </c>
      <c r="B38" s="4" t="s">
        <v>4</v>
      </c>
      <c r="C38" s="4">
        <v>555753</v>
      </c>
      <c r="D38" s="4" t="s">
        <v>31</v>
      </c>
    </row>
    <row r="39" spans="1:4" x14ac:dyDescent="0.3">
      <c r="A39" s="7" t="s">
        <v>29</v>
      </c>
      <c r="B39" s="4" t="s">
        <v>30</v>
      </c>
      <c r="C39" s="4">
        <v>334109</v>
      </c>
      <c r="D39" s="4" t="s">
        <v>31</v>
      </c>
    </row>
    <row r="40" spans="1:4" x14ac:dyDescent="0.3">
      <c r="A40" s="7" t="s">
        <v>26</v>
      </c>
      <c r="B40" s="4" t="s">
        <v>27</v>
      </c>
      <c r="C40" s="4" t="s">
        <v>28</v>
      </c>
    </row>
    <row r="41" spans="1:4" x14ac:dyDescent="0.3">
      <c r="A41" s="7" t="s">
        <v>63</v>
      </c>
      <c r="B41" s="4" t="s">
        <v>4</v>
      </c>
      <c r="C41" s="4">
        <v>564219</v>
      </c>
      <c r="D41" s="4" t="s">
        <v>64</v>
      </c>
    </row>
    <row r="42" spans="1:4" x14ac:dyDescent="0.3">
      <c r="A42" s="7" t="s">
        <v>33</v>
      </c>
      <c r="B42" s="4" t="s">
        <v>30</v>
      </c>
      <c r="C42" s="4">
        <v>313212</v>
      </c>
      <c r="D42" s="4" t="s">
        <v>31</v>
      </c>
    </row>
    <row r="43" spans="1:4" x14ac:dyDescent="0.3">
      <c r="A43" s="7" t="s">
        <v>47</v>
      </c>
      <c r="B43" s="4" t="s">
        <v>4</v>
      </c>
      <c r="C43" s="4">
        <v>643397</v>
      </c>
      <c r="D43" s="4" t="s">
        <v>31</v>
      </c>
    </row>
    <row r="44" spans="1:4" x14ac:dyDescent="0.3">
      <c r="A44" s="7" t="s">
        <v>24</v>
      </c>
      <c r="B44" s="4" t="s">
        <v>14</v>
      </c>
      <c r="C44" s="4" t="s">
        <v>25</v>
      </c>
      <c r="D44" s="4" t="s">
        <v>9</v>
      </c>
    </row>
    <row r="45" spans="1:4" x14ac:dyDescent="0.3">
      <c r="A45" s="7" t="s">
        <v>13</v>
      </c>
      <c r="B45" s="4" t="s">
        <v>14</v>
      </c>
      <c r="C45" s="4" t="s">
        <v>12</v>
      </c>
      <c r="D45" s="4" t="s">
        <v>9</v>
      </c>
    </row>
    <row r="47" spans="1:4" x14ac:dyDescent="0.3">
      <c r="A47" s="8" t="s">
        <v>67</v>
      </c>
    </row>
    <row r="48" spans="1:4" ht="33.75" customHeight="1" x14ac:dyDescent="0.3">
      <c r="A48" s="7" t="s">
        <v>70</v>
      </c>
      <c r="B48" s="4" t="s">
        <v>66</v>
      </c>
      <c r="C48" s="4" t="s">
        <v>68</v>
      </c>
      <c r="D48" s="4" t="s">
        <v>69</v>
      </c>
    </row>
    <row r="51" spans="1:4" ht="44.25" customHeight="1" x14ac:dyDescent="0.3">
      <c r="A51" s="12" t="s">
        <v>57</v>
      </c>
      <c r="B51" s="13"/>
      <c r="C51" s="13"/>
      <c r="D51" s="13"/>
    </row>
  </sheetData>
  <sortState xmlns:xlrd2="http://schemas.microsoft.com/office/spreadsheetml/2017/richdata2" ref="A26:D45">
    <sortCondition ref="A25:A45"/>
  </sortState>
  <mergeCells count="1">
    <mergeCell ref="A51:D51"/>
  </mergeCells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9.109375" defaultRowHeight="14.4" x14ac:dyDescent="0.3"/>
  <sheetData>
    <row r="1" spans="1:16" x14ac:dyDescent="0.3">
      <c r="A1" t="e">
        <f>IF(Materials!1:1,"AAAAAH384QA=",0)</f>
        <v>#VALUE!</v>
      </c>
      <c r="B1" t="e">
        <f>AND(Materials!A1,"AAAAAH384QE=")</f>
        <v>#VALUE!</v>
      </c>
      <c r="C1" t="e">
        <f>AND(Materials!B1,"AAAAAH384QI=")</f>
        <v>#VALUE!</v>
      </c>
      <c r="D1" t="e">
        <f>AND(Materials!C1,"AAAAAH384QM=")</f>
        <v>#VALUE!</v>
      </c>
      <c r="E1" t="e">
        <f>AND(Materials!D1,"AAAAAH384QQ=")</f>
        <v>#VALUE!</v>
      </c>
      <c r="F1" t="e">
        <f>IF(Materials!A:A,"AAAAAH384QU=",0)</f>
        <v>#VALUE!</v>
      </c>
      <c r="G1" t="e">
        <f>IF(Materials!B:B,"AAAAAH384QY=",0)</f>
        <v>#VALUE!</v>
      </c>
      <c r="H1" t="e">
        <f>IF(Materials!C:C,"AAAAAH384Qc=",0)</f>
        <v>#VALUE!</v>
      </c>
      <c r="I1" t="e">
        <f>IF(Materials!D:D,"AAAAAH384Qg=",0)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 Nguyen</cp:lastModifiedBy>
  <dcterms:created xsi:type="dcterms:W3CDTF">2012-02-23T18:29:07Z</dcterms:created>
  <dcterms:modified xsi:type="dcterms:W3CDTF">2021-07-12T17:54:46Z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