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csmith/Dropbox/JoVE MS (ACS, JD &amp; MH)/"/>
    </mc:Choice>
  </mc:AlternateContent>
  <xr:revisionPtr revIDLastSave="0" documentId="8_{593F4EED-0C78-774D-B031-3B374978CC7F}" xr6:coauthVersionLast="45" xr6:coauthVersionMax="45" xr10:uidLastSave="{00000000-0000-0000-0000-000000000000}"/>
  <bookViews>
    <workbookView xWindow="0" yWindow="460" windowWidth="23700" windowHeight="16560" tabRatio="500" xr2:uid="{00000000-000D-0000-FFFF-FFFF00000000}"/>
  </bookViews>
  <sheets>
    <sheet name="Example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8" i="1" l="1"/>
  <c r="M27" i="1"/>
  <c r="M26" i="1"/>
  <c r="M25" i="1"/>
  <c r="M24" i="1"/>
  <c r="M23" i="1"/>
  <c r="M22" i="1"/>
  <c r="M21" i="1"/>
  <c r="M20" i="1"/>
  <c r="M19" i="1"/>
  <c r="M18" i="1"/>
  <c r="M17" i="1"/>
  <c r="L17" i="1" l="1"/>
  <c r="L18" i="1"/>
  <c r="L19" i="1"/>
  <c r="L20" i="1"/>
  <c r="L21" i="1"/>
  <c r="L22" i="1"/>
  <c r="L23" i="1"/>
  <c r="L24" i="1"/>
  <c r="L25" i="1"/>
  <c r="L26" i="1"/>
  <c r="L4" i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3" i="1"/>
  <c r="E27" i="1"/>
  <c r="F27" i="1"/>
  <c r="G27" i="1"/>
  <c r="H27" i="1"/>
  <c r="I27" i="1"/>
  <c r="J27" i="1"/>
  <c r="K27" i="1"/>
  <c r="L27" i="1"/>
  <c r="E28" i="1"/>
  <c r="F28" i="1"/>
  <c r="G28" i="1"/>
  <c r="H28" i="1"/>
  <c r="I28" i="1"/>
  <c r="J28" i="1"/>
  <c r="K28" i="1"/>
  <c r="L28" i="1"/>
  <c r="D28" i="1"/>
  <c r="D27" i="1"/>
  <c r="E13" i="1"/>
  <c r="F13" i="1"/>
  <c r="G13" i="1"/>
  <c r="H13" i="1"/>
  <c r="I13" i="1"/>
  <c r="J13" i="1"/>
  <c r="K13" i="1"/>
  <c r="E14" i="1"/>
  <c r="F14" i="1"/>
  <c r="G14" i="1"/>
  <c r="H14" i="1"/>
  <c r="I14" i="1"/>
  <c r="J14" i="1"/>
  <c r="K14" i="1"/>
  <c r="D14" i="1"/>
  <c r="D13" i="1"/>
  <c r="L29" i="1"/>
  <c r="L15" i="1"/>
  <c r="L13" i="1" l="1"/>
  <c r="M3" i="1"/>
  <c r="M13" i="1"/>
  <c r="M29" i="1"/>
  <c r="L14" i="1"/>
  <c r="M14" i="1" s="1"/>
  <c r="M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Meleah Hickman</author>
  </authors>
  <commentList>
    <comment ref="G6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Meleah Hickman:</t>
        </r>
        <r>
          <rPr>
            <sz val="9"/>
            <color indexed="81"/>
            <rFont val="Calibri"/>
            <family val="2"/>
          </rPr>
          <t xml:space="preserve">
Died on D3
</t>
        </r>
      </text>
    </comment>
    <comment ref="H11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Meleah Hickman:</t>
        </r>
        <r>
          <rPr>
            <sz val="9"/>
            <color indexed="81"/>
            <rFont val="Calibri"/>
            <family val="2"/>
          </rPr>
          <t xml:space="preserve">
Censored</t>
        </r>
      </text>
    </comment>
  </commentList>
</comments>
</file>

<file path=xl/sharedStrings.xml><?xml version="1.0" encoding="utf-8"?>
<sst xmlns="http://schemas.openxmlformats.org/spreadsheetml/2006/main" count="34" uniqueCount="21">
  <si>
    <t>A</t>
  </si>
  <si>
    <t>B</t>
  </si>
  <si>
    <t>C</t>
  </si>
  <si>
    <t>D</t>
  </si>
  <si>
    <t>F</t>
  </si>
  <si>
    <t>G</t>
  </si>
  <si>
    <t>H</t>
  </si>
  <si>
    <t>I</t>
  </si>
  <si>
    <t>J</t>
  </si>
  <si>
    <t>MEAN</t>
  </si>
  <si>
    <t>SEM</t>
  </si>
  <si>
    <t>death</t>
  </si>
  <si>
    <t>Mean</t>
  </si>
  <si>
    <t>Total</t>
  </si>
  <si>
    <t xml:space="preserve">E </t>
  </si>
  <si>
    <t>Day</t>
  </si>
  <si>
    <t>Date</t>
  </si>
  <si>
    <t>Treatement - OP50</t>
  </si>
  <si>
    <t>Treatment - MH88</t>
  </si>
  <si>
    <t>Rep</t>
  </si>
  <si>
    <t>%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</si>
</sst>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 tint="-0.34998626667073579"/>
      <name val="Arial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</cellXfs>
  <cellStyles count="3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pane xSplit="3" ySplit="2" topLeftCell="D3" activePane="bottomRight" state="frozen"/>
      <selection pane="topRight" activeCell="B1" sqref="B1"/>
      <selection pane="bottomLeft" activeCell="A2" sqref="A2"/>
      <selection pane="bottomRight" sqref="A1:M29"/>
    </sheetView>
  </sheetViews>
  <sheetFormatPr baseColWidth="10" defaultRowHeight="16"/>
  <cols>
    <col min="1" max="1" width="3.5" style="2" bestFit="1" customWidth="1"/>
    <col min="2" max="2" width="3.5" style="2" customWidth="1"/>
    <col min="3" max="3" width="7.1640625" style="2" bestFit="1" customWidth="1"/>
    <col min="4" max="11" width="4.33203125" style="4" customWidth="1"/>
    <col min="12" max="12" width="5.83203125" style="4" bestFit="1" customWidth="1"/>
    <col min="13" max="13" width="9.33203125" style="3" bestFit="1" customWidth="1"/>
    <col min="14" max="16384" width="10.83203125" style="2"/>
  </cols>
  <sheetData>
    <row r="1" spans="1:13">
      <c r="A1" s="7"/>
      <c r="B1" s="7"/>
      <c r="C1" s="8"/>
      <c r="D1" s="9" t="s">
        <v>15</v>
      </c>
      <c r="E1" s="9"/>
      <c r="F1" s="9"/>
      <c r="G1" s="9"/>
      <c r="H1" s="9"/>
      <c r="I1" s="9"/>
      <c r="J1" s="9"/>
      <c r="K1" s="9"/>
      <c r="L1" s="10" t="s">
        <v>13</v>
      </c>
      <c r="M1" s="11" t="s">
        <v>20</v>
      </c>
    </row>
    <row r="2" spans="1:13">
      <c r="A2" s="7"/>
      <c r="B2" s="7"/>
      <c r="C2" s="12" t="s">
        <v>19</v>
      </c>
      <c r="D2" s="13">
        <v>0</v>
      </c>
      <c r="E2" s="13">
        <v>1</v>
      </c>
      <c r="F2" s="13">
        <v>2</v>
      </c>
      <c r="G2" s="13">
        <v>3</v>
      </c>
      <c r="H2" s="13">
        <v>4</v>
      </c>
      <c r="I2" s="13">
        <v>5</v>
      </c>
      <c r="J2" s="13">
        <v>6</v>
      </c>
      <c r="K2" s="13">
        <v>7</v>
      </c>
      <c r="L2" s="10"/>
      <c r="M2" s="11"/>
    </row>
    <row r="3" spans="1:13">
      <c r="A3" s="14" t="s">
        <v>17</v>
      </c>
      <c r="B3" s="14" t="s">
        <v>16</v>
      </c>
      <c r="C3" s="15" t="s">
        <v>0</v>
      </c>
      <c r="D3" s="15">
        <v>0</v>
      </c>
      <c r="E3" s="15">
        <v>0</v>
      </c>
      <c r="F3" s="15">
        <v>76</v>
      </c>
      <c r="G3" s="15">
        <v>201</v>
      </c>
      <c r="H3" s="15">
        <v>2</v>
      </c>
      <c r="I3" s="15">
        <v>0</v>
      </c>
      <c r="J3" s="15">
        <v>0</v>
      </c>
      <c r="K3" s="15">
        <v>0</v>
      </c>
      <c r="L3" s="15">
        <f t="shared" ref="L3:L12" si="0">SUM(D3:K3)</f>
        <v>279</v>
      </c>
      <c r="M3" s="16">
        <f>SUM(H3:K3)/L3</f>
        <v>7.1684587813620072E-3</v>
      </c>
    </row>
    <row r="4" spans="1:13">
      <c r="A4" s="14"/>
      <c r="B4" s="14"/>
      <c r="C4" s="15" t="s">
        <v>1</v>
      </c>
      <c r="D4" s="15">
        <v>0</v>
      </c>
      <c r="E4" s="15">
        <v>0</v>
      </c>
      <c r="F4" s="15">
        <v>110</v>
      </c>
      <c r="G4" s="15">
        <v>159</v>
      </c>
      <c r="H4" s="15">
        <v>3</v>
      </c>
      <c r="I4" s="15">
        <v>0</v>
      </c>
      <c r="J4" s="15">
        <v>1</v>
      </c>
      <c r="K4" s="15">
        <v>1</v>
      </c>
      <c r="L4" s="15">
        <f t="shared" si="0"/>
        <v>274</v>
      </c>
      <c r="M4" s="16">
        <f t="shared" ref="M4:M14" si="1">SUM(H4:K4)/L4</f>
        <v>1.824817518248175E-2</v>
      </c>
    </row>
    <row r="5" spans="1:13">
      <c r="A5" s="14"/>
      <c r="B5" s="14"/>
      <c r="C5" s="15" t="s">
        <v>2</v>
      </c>
      <c r="D5" s="15">
        <v>0</v>
      </c>
      <c r="E5" s="15">
        <v>0</v>
      </c>
      <c r="F5" s="15">
        <v>107</v>
      </c>
      <c r="G5" s="15">
        <v>136</v>
      </c>
      <c r="H5" s="15">
        <v>9</v>
      </c>
      <c r="I5" s="15">
        <v>1</v>
      </c>
      <c r="J5" s="15">
        <v>0</v>
      </c>
      <c r="K5" s="15">
        <v>0</v>
      </c>
      <c r="L5" s="15">
        <f t="shared" si="0"/>
        <v>253</v>
      </c>
      <c r="M5" s="16">
        <f t="shared" si="1"/>
        <v>3.9525691699604744E-2</v>
      </c>
    </row>
    <row r="6" spans="1:13">
      <c r="A6" s="14"/>
      <c r="B6" s="14"/>
      <c r="C6" s="15" t="s">
        <v>3</v>
      </c>
      <c r="D6" s="15">
        <v>0</v>
      </c>
      <c r="E6" s="15">
        <v>0</v>
      </c>
      <c r="F6" s="15">
        <v>33</v>
      </c>
      <c r="G6" s="17">
        <v>63</v>
      </c>
      <c r="H6" s="15"/>
      <c r="I6" s="15"/>
      <c r="J6" s="15"/>
      <c r="K6" s="15"/>
      <c r="L6" s="15">
        <f t="shared" si="0"/>
        <v>96</v>
      </c>
      <c r="M6" s="16">
        <f t="shared" si="1"/>
        <v>0</v>
      </c>
    </row>
    <row r="7" spans="1:13">
      <c r="A7" s="14"/>
      <c r="B7" s="14"/>
      <c r="C7" s="15" t="s">
        <v>14</v>
      </c>
      <c r="D7" s="15">
        <v>0</v>
      </c>
      <c r="E7" s="15">
        <v>0</v>
      </c>
      <c r="F7" s="15">
        <v>56</v>
      </c>
      <c r="G7" s="15">
        <v>233</v>
      </c>
      <c r="H7" s="15">
        <v>20</v>
      </c>
      <c r="I7" s="15">
        <v>1</v>
      </c>
      <c r="J7" s="15">
        <v>0</v>
      </c>
      <c r="K7" s="15">
        <v>0</v>
      </c>
      <c r="L7" s="15">
        <f t="shared" si="0"/>
        <v>310</v>
      </c>
      <c r="M7" s="16">
        <f t="shared" si="1"/>
        <v>6.7741935483870974E-2</v>
      </c>
    </row>
    <row r="8" spans="1:13">
      <c r="A8" s="14"/>
      <c r="B8" s="14"/>
      <c r="C8" s="15" t="s">
        <v>4</v>
      </c>
      <c r="D8" s="15">
        <v>0</v>
      </c>
      <c r="E8" s="15">
        <v>0</v>
      </c>
      <c r="F8" s="15">
        <v>66</v>
      </c>
      <c r="G8" s="15">
        <v>213</v>
      </c>
      <c r="H8" s="15">
        <v>10</v>
      </c>
      <c r="I8" s="15">
        <v>0</v>
      </c>
      <c r="J8" s="15">
        <v>0</v>
      </c>
      <c r="K8" s="15">
        <v>0</v>
      </c>
      <c r="L8" s="15">
        <f t="shared" si="0"/>
        <v>289</v>
      </c>
      <c r="M8" s="16">
        <f t="shared" si="1"/>
        <v>3.4602076124567477E-2</v>
      </c>
    </row>
    <row r="9" spans="1:13">
      <c r="A9" s="14"/>
      <c r="B9" s="14"/>
      <c r="C9" s="15" t="s">
        <v>5</v>
      </c>
      <c r="D9" s="15">
        <v>0</v>
      </c>
      <c r="E9" s="15">
        <v>0</v>
      </c>
      <c r="F9" s="15">
        <v>75</v>
      </c>
      <c r="G9" s="15">
        <v>189</v>
      </c>
      <c r="H9" s="15">
        <v>17</v>
      </c>
      <c r="I9" s="15">
        <v>3</v>
      </c>
      <c r="J9" s="15">
        <v>1</v>
      </c>
      <c r="K9" s="15">
        <v>1</v>
      </c>
      <c r="L9" s="15">
        <f t="shared" si="0"/>
        <v>286</v>
      </c>
      <c r="M9" s="16">
        <f t="shared" si="1"/>
        <v>7.6923076923076927E-2</v>
      </c>
    </row>
    <row r="10" spans="1:13">
      <c r="A10" s="14"/>
      <c r="B10" s="14"/>
      <c r="C10" s="15" t="s">
        <v>6</v>
      </c>
      <c r="D10" s="15">
        <v>0</v>
      </c>
      <c r="E10" s="15">
        <v>0</v>
      </c>
      <c r="F10" s="15">
        <v>108</v>
      </c>
      <c r="G10" s="15">
        <v>186</v>
      </c>
      <c r="H10" s="15">
        <v>10</v>
      </c>
      <c r="I10" s="15">
        <v>2</v>
      </c>
      <c r="J10" s="15">
        <v>0</v>
      </c>
      <c r="K10" s="15">
        <v>0</v>
      </c>
      <c r="L10" s="15">
        <f t="shared" si="0"/>
        <v>306</v>
      </c>
      <c r="M10" s="16">
        <f t="shared" si="1"/>
        <v>3.9215686274509803E-2</v>
      </c>
    </row>
    <row r="11" spans="1:13">
      <c r="A11" s="14"/>
      <c r="B11" s="14"/>
      <c r="C11" s="18" t="s">
        <v>7</v>
      </c>
      <c r="D11" s="19">
        <v>0</v>
      </c>
      <c r="E11" s="19">
        <v>0</v>
      </c>
      <c r="F11" s="19">
        <v>112</v>
      </c>
      <c r="G11" s="19">
        <v>141</v>
      </c>
      <c r="H11" s="19">
        <v>4</v>
      </c>
      <c r="I11" s="15"/>
      <c r="J11" s="15"/>
      <c r="K11" s="15"/>
      <c r="L11" s="15">
        <f t="shared" si="0"/>
        <v>257</v>
      </c>
      <c r="M11" s="16">
        <f t="shared" si="1"/>
        <v>1.556420233463035E-2</v>
      </c>
    </row>
    <row r="12" spans="1:13">
      <c r="A12" s="14"/>
      <c r="B12" s="14"/>
      <c r="C12" s="15" t="s">
        <v>8</v>
      </c>
      <c r="D12" s="15">
        <v>0</v>
      </c>
      <c r="E12" s="15">
        <v>0</v>
      </c>
      <c r="F12" s="15">
        <v>78</v>
      </c>
      <c r="G12" s="15">
        <v>143</v>
      </c>
      <c r="H12" s="15">
        <v>22</v>
      </c>
      <c r="I12" s="15">
        <v>5</v>
      </c>
      <c r="J12" s="15">
        <v>0</v>
      </c>
      <c r="K12" s="15">
        <v>0</v>
      </c>
      <c r="L12" s="15">
        <f t="shared" si="0"/>
        <v>248</v>
      </c>
      <c r="M12" s="16">
        <f t="shared" si="1"/>
        <v>0.10887096774193548</v>
      </c>
    </row>
    <row r="13" spans="1:13">
      <c r="A13" s="14"/>
      <c r="B13" s="20"/>
      <c r="C13" s="12" t="s">
        <v>12</v>
      </c>
      <c r="D13" s="13">
        <f t="shared" ref="D13:L13" si="2">AVERAGE(D3:D12)</f>
        <v>0</v>
      </c>
      <c r="E13" s="13">
        <f t="shared" si="2"/>
        <v>0</v>
      </c>
      <c r="F13" s="13">
        <f t="shared" si="2"/>
        <v>82.1</v>
      </c>
      <c r="G13" s="13">
        <f t="shared" si="2"/>
        <v>166.4</v>
      </c>
      <c r="H13" s="13">
        <f t="shared" si="2"/>
        <v>10.777777777777779</v>
      </c>
      <c r="I13" s="13">
        <f t="shared" si="2"/>
        <v>1.5</v>
      </c>
      <c r="J13" s="13">
        <f t="shared" si="2"/>
        <v>0.25</v>
      </c>
      <c r="K13" s="13">
        <f t="shared" si="2"/>
        <v>0.25</v>
      </c>
      <c r="L13" s="13">
        <f t="shared" si="2"/>
        <v>259.8</v>
      </c>
      <c r="M13" s="16">
        <f t="shared" si="1"/>
        <v>4.9183132324009921E-2</v>
      </c>
    </row>
    <row r="14" spans="1:13">
      <c r="A14" s="14"/>
      <c r="B14" s="20"/>
      <c r="C14" s="21" t="s">
        <v>10</v>
      </c>
      <c r="D14" s="22">
        <f t="shared" ref="D14:L14" si="3">(STDEV(D3:D12))/(SQRT(COUNT(D3:D12)))</f>
        <v>0</v>
      </c>
      <c r="E14" s="22">
        <f t="shared" si="3"/>
        <v>0</v>
      </c>
      <c r="F14" s="22">
        <f t="shared" si="3"/>
        <v>8.4451827162655881</v>
      </c>
      <c r="G14" s="22">
        <f t="shared" si="3"/>
        <v>15.478443792003848</v>
      </c>
      <c r="H14" s="22">
        <f t="shared" si="3"/>
        <v>2.4651897480370883</v>
      </c>
      <c r="I14" s="22">
        <f t="shared" si="3"/>
        <v>0.62678317052800869</v>
      </c>
      <c r="J14" s="22">
        <f t="shared" si="3"/>
        <v>0.16366341767699427</v>
      </c>
      <c r="K14" s="22">
        <f t="shared" si="3"/>
        <v>0.16366341767699427</v>
      </c>
      <c r="L14" s="22">
        <f t="shared" si="3"/>
        <v>19.375700704175255</v>
      </c>
      <c r="M14" s="16">
        <f t="shared" si="1"/>
        <v>0.17647360506462942</v>
      </c>
    </row>
    <row r="15" spans="1:13">
      <c r="A15" s="14"/>
      <c r="B15" s="20"/>
      <c r="C15" s="17" t="s">
        <v>11</v>
      </c>
      <c r="D15" s="23">
        <v>0</v>
      </c>
      <c r="E15" s="23">
        <v>0</v>
      </c>
      <c r="F15" s="23">
        <v>0</v>
      </c>
      <c r="G15" s="23">
        <v>1</v>
      </c>
      <c r="H15" s="23">
        <v>0</v>
      </c>
      <c r="I15" s="23">
        <v>0</v>
      </c>
      <c r="J15" s="23">
        <v>0</v>
      </c>
      <c r="K15" s="23">
        <v>0</v>
      </c>
      <c r="L15" s="24">
        <f>SUM(D15:K15)</f>
        <v>1</v>
      </c>
      <c r="M15" s="25">
        <f>COUNT(M3:M12)</f>
        <v>10</v>
      </c>
    </row>
    <row r="16" spans="1:13" s="1" customFormat="1">
      <c r="A16" s="26"/>
      <c r="B16" s="26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3">
      <c r="A17" s="29" t="s">
        <v>18</v>
      </c>
      <c r="B17" s="29" t="s">
        <v>16</v>
      </c>
      <c r="C17" s="15" t="s">
        <v>0</v>
      </c>
      <c r="D17" s="15">
        <v>0</v>
      </c>
      <c r="E17" s="15">
        <v>0</v>
      </c>
      <c r="F17" s="15">
        <v>59</v>
      </c>
      <c r="G17" s="15">
        <v>69</v>
      </c>
      <c r="H17" s="15">
        <v>79</v>
      </c>
      <c r="I17" s="15">
        <v>23</v>
      </c>
      <c r="J17" s="15">
        <v>1</v>
      </c>
      <c r="K17" s="15">
        <v>0</v>
      </c>
      <c r="L17" s="15">
        <f t="shared" ref="L17:L26" si="4">SUM(D17:K17)</f>
        <v>231</v>
      </c>
      <c r="M17" s="16">
        <f>SUM(H17:K17)/L17</f>
        <v>0.44588744588744589</v>
      </c>
    </row>
    <row r="18" spans="1:13">
      <c r="A18" s="29"/>
      <c r="B18" s="29"/>
      <c r="C18" s="15" t="s">
        <v>1</v>
      </c>
      <c r="D18" s="15">
        <v>0</v>
      </c>
      <c r="E18" s="15">
        <v>0</v>
      </c>
      <c r="F18" s="15">
        <v>58</v>
      </c>
      <c r="G18" s="15">
        <v>96</v>
      </c>
      <c r="H18" s="15">
        <v>121</v>
      </c>
      <c r="I18" s="15">
        <v>4</v>
      </c>
      <c r="J18" s="15">
        <v>0</v>
      </c>
      <c r="K18" s="15">
        <v>0</v>
      </c>
      <c r="L18" s="15">
        <f t="shared" si="4"/>
        <v>279</v>
      </c>
      <c r="M18" s="16">
        <f t="shared" ref="M18:M28" si="5">SUM(H18:K18)/L18</f>
        <v>0.44802867383512546</v>
      </c>
    </row>
    <row r="19" spans="1:13">
      <c r="A19" s="29"/>
      <c r="B19" s="29"/>
      <c r="C19" s="15" t="s">
        <v>2</v>
      </c>
      <c r="D19" s="15">
        <v>0</v>
      </c>
      <c r="E19" s="15">
        <v>0</v>
      </c>
      <c r="F19" s="15">
        <v>82</v>
      </c>
      <c r="G19" s="15">
        <v>158</v>
      </c>
      <c r="H19" s="15">
        <v>28</v>
      </c>
      <c r="I19" s="15">
        <v>0</v>
      </c>
      <c r="J19" s="15">
        <v>0</v>
      </c>
      <c r="K19" s="15">
        <v>0</v>
      </c>
      <c r="L19" s="15">
        <f t="shared" si="4"/>
        <v>268</v>
      </c>
      <c r="M19" s="16">
        <f t="shared" si="5"/>
        <v>0.1044776119402985</v>
      </c>
    </row>
    <row r="20" spans="1:13">
      <c r="A20" s="29"/>
      <c r="B20" s="29"/>
      <c r="C20" s="15" t="s">
        <v>3</v>
      </c>
      <c r="D20" s="15">
        <v>0</v>
      </c>
      <c r="E20" s="15">
        <v>0</v>
      </c>
      <c r="F20" s="15">
        <v>51</v>
      </c>
      <c r="G20" s="15">
        <v>134</v>
      </c>
      <c r="H20" s="15">
        <v>34</v>
      </c>
      <c r="I20" s="15">
        <v>0</v>
      </c>
      <c r="J20" s="15">
        <v>0</v>
      </c>
      <c r="K20" s="15">
        <v>0</v>
      </c>
      <c r="L20" s="15">
        <f t="shared" si="4"/>
        <v>219</v>
      </c>
      <c r="M20" s="16">
        <f t="shared" si="5"/>
        <v>0.15525114155251141</v>
      </c>
    </row>
    <row r="21" spans="1:13">
      <c r="A21" s="29"/>
      <c r="B21" s="29"/>
      <c r="C21" s="15" t="s">
        <v>14</v>
      </c>
      <c r="D21" s="18">
        <v>0</v>
      </c>
      <c r="E21" s="18">
        <v>0</v>
      </c>
      <c r="F21" s="18">
        <v>96</v>
      </c>
      <c r="G21" s="17">
        <v>111</v>
      </c>
      <c r="H21" s="15"/>
      <c r="I21" s="15"/>
      <c r="J21" s="15"/>
      <c r="K21" s="15"/>
      <c r="L21" s="15">
        <f t="shared" si="4"/>
        <v>207</v>
      </c>
      <c r="M21" s="16">
        <f t="shared" si="5"/>
        <v>0</v>
      </c>
    </row>
    <row r="22" spans="1:13">
      <c r="A22" s="29"/>
      <c r="B22" s="29"/>
      <c r="C22" s="15" t="s">
        <v>4</v>
      </c>
      <c r="D22" s="15">
        <v>0</v>
      </c>
      <c r="E22" s="15">
        <v>0</v>
      </c>
      <c r="F22" s="15">
        <v>36</v>
      </c>
      <c r="G22" s="15">
        <v>88</v>
      </c>
      <c r="H22" s="15">
        <v>112</v>
      </c>
      <c r="I22" s="15">
        <v>37</v>
      </c>
      <c r="J22" s="15">
        <v>1</v>
      </c>
      <c r="K22" s="15">
        <v>1</v>
      </c>
      <c r="L22" s="15">
        <f t="shared" si="4"/>
        <v>275</v>
      </c>
      <c r="M22" s="16">
        <f t="shared" si="5"/>
        <v>0.54909090909090907</v>
      </c>
    </row>
    <row r="23" spans="1:13">
      <c r="A23" s="29"/>
      <c r="B23" s="29"/>
      <c r="C23" s="15" t="s">
        <v>5</v>
      </c>
      <c r="D23" s="15">
        <v>0</v>
      </c>
      <c r="E23" s="15">
        <v>0</v>
      </c>
      <c r="F23" s="15">
        <v>65</v>
      </c>
      <c r="G23" s="15">
        <v>100</v>
      </c>
      <c r="H23" s="15">
        <v>78</v>
      </c>
      <c r="I23" s="15">
        <v>28</v>
      </c>
      <c r="J23" s="15">
        <v>10</v>
      </c>
      <c r="K23" s="15">
        <v>1</v>
      </c>
      <c r="L23" s="15">
        <f t="shared" si="4"/>
        <v>282</v>
      </c>
      <c r="M23" s="16">
        <f t="shared" si="5"/>
        <v>0.41489361702127658</v>
      </c>
    </row>
    <row r="24" spans="1:13">
      <c r="A24" s="29"/>
      <c r="B24" s="29"/>
      <c r="C24" s="15" t="s">
        <v>6</v>
      </c>
      <c r="D24" s="15">
        <v>0</v>
      </c>
      <c r="E24" s="15">
        <v>0</v>
      </c>
      <c r="F24" s="15">
        <v>41</v>
      </c>
      <c r="G24" s="15">
        <v>155</v>
      </c>
      <c r="H24" s="15">
        <v>38</v>
      </c>
      <c r="I24" s="15">
        <v>1</v>
      </c>
      <c r="J24" s="15">
        <v>0</v>
      </c>
      <c r="K24" s="15">
        <v>0</v>
      </c>
      <c r="L24" s="15">
        <f t="shared" si="4"/>
        <v>235</v>
      </c>
      <c r="M24" s="16">
        <f t="shared" si="5"/>
        <v>0.16595744680851063</v>
      </c>
    </row>
    <row r="25" spans="1:13">
      <c r="A25" s="29"/>
      <c r="B25" s="29"/>
      <c r="C25" s="18" t="s">
        <v>7</v>
      </c>
      <c r="D25" s="15">
        <v>0</v>
      </c>
      <c r="E25" s="15">
        <v>0</v>
      </c>
      <c r="F25" s="15">
        <v>56</v>
      </c>
      <c r="G25" s="15">
        <v>126</v>
      </c>
      <c r="H25" s="15">
        <v>62</v>
      </c>
      <c r="I25" s="15">
        <v>17</v>
      </c>
      <c r="J25" s="15">
        <v>2</v>
      </c>
      <c r="K25" s="15">
        <v>0</v>
      </c>
      <c r="L25" s="15">
        <f t="shared" si="4"/>
        <v>263</v>
      </c>
      <c r="M25" s="16">
        <f t="shared" si="5"/>
        <v>0.30798479087452474</v>
      </c>
    </row>
    <row r="26" spans="1:13">
      <c r="A26" s="29"/>
      <c r="B26" s="29"/>
      <c r="C26" s="15" t="s">
        <v>8</v>
      </c>
      <c r="D26" s="15">
        <v>0</v>
      </c>
      <c r="E26" s="15">
        <v>0</v>
      </c>
      <c r="F26" s="15">
        <v>34</v>
      </c>
      <c r="G26" s="15">
        <v>101</v>
      </c>
      <c r="H26" s="15">
        <v>50</v>
      </c>
      <c r="I26" s="15">
        <v>40</v>
      </c>
      <c r="J26" s="15">
        <v>0</v>
      </c>
      <c r="K26" s="15">
        <v>1</v>
      </c>
      <c r="L26" s="15">
        <f t="shared" si="4"/>
        <v>226</v>
      </c>
      <c r="M26" s="16">
        <f t="shared" si="5"/>
        <v>0.40265486725663718</v>
      </c>
    </row>
    <row r="27" spans="1:13">
      <c r="A27" s="29"/>
      <c r="B27" s="30"/>
      <c r="C27" s="12" t="s">
        <v>9</v>
      </c>
      <c r="D27" s="13">
        <f t="shared" ref="D27:M27" si="6">AVERAGE(D17:D26)</f>
        <v>0</v>
      </c>
      <c r="E27" s="13">
        <f t="shared" si="6"/>
        <v>0</v>
      </c>
      <c r="F27" s="13">
        <f t="shared" si="6"/>
        <v>57.8</v>
      </c>
      <c r="G27" s="13">
        <f t="shared" si="6"/>
        <v>113.8</v>
      </c>
      <c r="H27" s="13">
        <f t="shared" si="6"/>
        <v>66.888888888888886</v>
      </c>
      <c r="I27" s="13">
        <f t="shared" si="6"/>
        <v>16.666666666666668</v>
      </c>
      <c r="J27" s="13">
        <f t="shared" si="6"/>
        <v>1.5555555555555556</v>
      </c>
      <c r="K27" s="13">
        <f t="shared" si="6"/>
        <v>0.33333333333333331</v>
      </c>
      <c r="L27" s="13">
        <f t="shared" si="6"/>
        <v>248.5</v>
      </c>
      <c r="M27" s="16">
        <f t="shared" si="5"/>
        <v>0.34384082271406213</v>
      </c>
    </row>
    <row r="28" spans="1:13">
      <c r="A28" s="29"/>
      <c r="B28" s="30"/>
      <c r="C28" s="21" t="s">
        <v>10</v>
      </c>
      <c r="D28" s="22">
        <f t="shared" ref="D28:L28" si="7">STDEV(D17:D26)/SQRT(COUNT(D17:D26))</f>
        <v>0</v>
      </c>
      <c r="E28" s="22">
        <f t="shared" si="7"/>
        <v>0</v>
      </c>
      <c r="F28" s="22">
        <f t="shared" si="7"/>
        <v>6.2107433800901246</v>
      </c>
      <c r="G28" s="22">
        <f t="shared" si="7"/>
        <v>9.1649089223819136</v>
      </c>
      <c r="H28" s="22">
        <f t="shared" si="7"/>
        <v>11.162243457851369</v>
      </c>
      <c r="I28" s="22">
        <f t="shared" si="7"/>
        <v>5.3851648071345037</v>
      </c>
      <c r="J28" s="22">
        <f t="shared" si="7"/>
        <v>1.0815512407739882</v>
      </c>
      <c r="K28" s="22">
        <f t="shared" si="7"/>
        <v>0.16666666666666666</v>
      </c>
      <c r="L28" s="22">
        <f t="shared" si="7"/>
        <v>8.77654703045439</v>
      </c>
      <c r="M28" s="16">
        <f t="shared" si="5"/>
        <v>2.0276341151794854</v>
      </c>
    </row>
    <row r="29" spans="1:13">
      <c r="A29" s="29"/>
      <c r="B29" s="30"/>
      <c r="C29" s="17" t="s">
        <v>11</v>
      </c>
      <c r="D29" s="23">
        <v>0</v>
      </c>
      <c r="E29" s="23">
        <v>0</v>
      </c>
      <c r="F29" s="23">
        <v>0</v>
      </c>
      <c r="G29" s="23">
        <v>1</v>
      </c>
      <c r="H29" s="23">
        <v>0</v>
      </c>
      <c r="I29" s="23">
        <v>0</v>
      </c>
      <c r="J29" s="23">
        <v>0</v>
      </c>
      <c r="K29" s="23">
        <v>0</v>
      </c>
      <c r="L29" s="24">
        <f>SUM(D29:K29)</f>
        <v>1</v>
      </c>
      <c r="M29" s="13">
        <f>COUNT(M17:M26)</f>
        <v>10</v>
      </c>
    </row>
    <row r="30" spans="1:13" s="1" customFormat="1">
      <c r="D30" s="5"/>
      <c r="E30" s="5"/>
      <c r="F30" s="5"/>
      <c r="G30" s="5"/>
      <c r="H30" s="5"/>
      <c r="I30" s="5"/>
      <c r="J30" s="5"/>
      <c r="K30" s="5"/>
      <c r="L30" s="5"/>
      <c r="M30" s="6"/>
    </row>
  </sheetData>
  <mergeCells count="7">
    <mergeCell ref="B17:B26"/>
    <mergeCell ref="A3:A15"/>
    <mergeCell ref="A17:A29"/>
    <mergeCell ref="D1:K1"/>
    <mergeCell ref="L1:L2"/>
    <mergeCell ref="M1:M2"/>
    <mergeCell ref="B3:B12"/>
  </mergeCells>
  <pageMargins left="0.75" right="0.75" top="1" bottom="1" header="0.5" footer="0.5"/>
  <pageSetup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Meleah Hickman</dc:creator>
  <cp:lastModifiedBy>Microsoft Office User</cp:lastModifiedBy>
  <cp:lastPrinted>2020-10-09T00:01:51Z</cp:lastPrinted>
  <dcterms:created xsi:type="dcterms:W3CDTF">2017-08-11T17:30:04Z</dcterms:created>
  <dcterms:modified xsi:type="dcterms:W3CDTF">2020-10-09T00:02:12Z</dcterms:modified>
</cp:coreProperties>
</file>