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83227CD6-14D9-4C5D-8B92-9380D1334D9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of Materials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<sst xmlns="http://schemas.openxmlformats.org/spreadsheetml/2006/main" count="218" uniqueCount="168">
  <si>
    <t>Company</t>
  </si>
  <si>
    <t>Catalog Number</t>
  </si>
  <si>
    <t>AAAAAH384Q8=</t>
  </si>
  <si>
    <t>Comments/Description</t>
  </si>
  <si>
    <t>Name of Material/ Equipment</t>
  </si>
  <si>
    <t>5810R Centrifuge</t>
  </si>
  <si>
    <t>Eppendorf</t>
  </si>
  <si>
    <t>A-4-62 Rotor</t>
  </si>
  <si>
    <t>Gibco</t>
  </si>
  <si>
    <t>Mitomycin C</t>
  </si>
  <si>
    <t>Dispase II</t>
  </si>
  <si>
    <t>Sigma</t>
  </si>
  <si>
    <t>DMEM/Nutrient Mixture F-12</t>
  </si>
  <si>
    <t>Gibco-Invitrogen</t>
  </si>
  <si>
    <t>Human Epithelial Growth Factor</t>
  </si>
  <si>
    <t>Insulin</t>
  </si>
  <si>
    <t>Cholera Toxin</t>
  </si>
  <si>
    <t>Hydrocortisone</t>
  </si>
  <si>
    <t>3,3',5-triiodo-l-thyronine</t>
  </si>
  <si>
    <t>N-2 supplement</t>
  </si>
  <si>
    <t>12-well Transwell Insert</t>
  </si>
  <si>
    <t>24-well Transwell Insert</t>
  </si>
  <si>
    <t>Accutase</t>
  </si>
  <si>
    <t>PneumaCult-ALI Basal Medium</t>
  </si>
  <si>
    <t>PneumaCult-ALI 10x Supplement</t>
  </si>
  <si>
    <t>PneumaCult-ALI Maintenance Supplement (100x)</t>
  </si>
  <si>
    <t>STEMCELL Techonologies</t>
  </si>
  <si>
    <t>BD</t>
  </si>
  <si>
    <t>Ficoll Paque Premium</t>
  </si>
  <si>
    <t>Research Instruments</t>
  </si>
  <si>
    <t>ATCC</t>
  </si>
  <si>
    <t>RNA Lysis Buffer</t>
  </si>
  <si>
    <t>V-Shaped 96-well Plate</t>
  </si>
  <si>
    <t>Viral RNA Extraction Kit</t>
  </si>
  <si>
    <t>Qiagen</t>
  </si>
  <si>
    <t>WPI, Sarasota, FL, USA</t>
  </si>
  <si>
    <t>STX2 electrodes</t>
  </si>
  <si>
    <t>EMEM (w L-Glutamine)</t>
  </si>
  <si>
    <t>TPCK Trypsin</t>
  </si>
  <si>
    <t>12-well Plate</t>
  </si>
  <si>
    <t>24-well Plate</t>
  </si>
  <si>
    <t>Avicel CL-611</t>
  </si>
  <si>
    <t xml:space="preserve">Crystal Violet </t>
  </si>
  <si>
    <t>FMC Biopolymer</t>
  </si>
  <si>
    <t>PHG0314</t>
  </si>
  <si>
    <t>C8052</t>
  </si>
  <si>
    <t>30-2001</t>
  </si>
  <si>
    <t>D4693</t>
  </si>
  <si>
    <t>1x FACS Lysing Solution</t>
  </si>
  <si>
    <t>Vivantis</t>
  </si>
  <si>
    <t>PC0711</t>
  </si>
  <si>
    <t>A1110501</t>
  </si>
  <si>
    <t>Heat Inactivated Fetal Bovine Serum</t>
  </si>
  <si>
    <t>30-2003</t>
  </si>
  <si>
    <t>0.5% Trypsin-EDTA</t>
  </si>
  <si>
    <t>14200-075</t>
  </si>
  <si>
    <t>10500-064</t>
  </si>
  <si>
    <t>15400-054</t>
  </si>
  <si>
    <t>15240-062</t>
  </si>
  <si>
    <t>17502-048</t>
  </si>
  <si>
    <t>Merck</t>
  </si>
  <si>
    <t xml:space="preserve">Corning </t>
  </si>
  <si>
    <t>Corning</t>
  </si>
  <si>
    <t>T1426</t>
  </si>
  <si>
    <t>T-074</t>
  </si>
  <si>
    <t>I3536</t>
  </si>
  <si>
    <t>Part of 52904</t>
  </si>
  <si>
    <t>NIH/3T3</t>
  </si>
  <si>
    <t>hNESPCs</t>
  </si>
  <si>
    <t>Trypan Blue</t>
  </si>
  <si>
    <t>Falcon tube 50 mL</t>
  </si>
  <si>
    <t>Falcon tube 15 mL</t>
  </si>
  <si>
    <t xml:space="preserve">H3N2 (A/Aichi/2/1968) </t>
  </si>
  <si>
    <t>Cytofix/Cytoperm Solution</t>
  </si>
  <si>
    <t>T25 Flask</t>
  </si>
  <si>
    <t>T75 Flask</t>
  </si>
  <si>
    <t>CellStar</t>
  </si>
  <si>
    <t>Hyclone</t>
  </si>
  <si>
    <t>SV30084.01</t>
  </si>
  <si>
    <t>430641U</t>
  </si>
  <si>
    <t>M4287</t>
  </si>
  <si>
    <t>CRL1658</t>
  </si>
  <si>
    <t>VR547</t>
  </si>
  <si>
    <t>STX2</t>
  </si>
  <si>
    <t>C6158</t>
  </si>
  <si>
    <t>NA</t>
  </si>
  <si>
    <t>Human Donors</t>
  </si>
  <si>
    <t>Collected from nasal biopsies during septal deviation surgeries</t>
  </si>
  <si>
    <t>Antibiotic-Antimycotic</t>
  </si>
  <si>
    <t>Generic Name Used in Manuscript</t>
  </si>
  <si>
    <t>Neutral Protease</t>
  </si>
  <si>
    <t>Density Gradient Media</t>
  </si>
  <si>
    <t>50 mL Tube</t>
  </si>
  <si>
    <t>15 mL tube</t>
  </si>
  <si>
    <t>Electrode</t>
  </si>
  <si>
    <t>Liquid Overlay</t>
  </si>
  <si>
    <t>Viability Stain</t>
  </si>
  <si>
    <t>Live/DEAD Blue Cell Stain Kit *for UV Excitation</t>
  </si>
  <si>
    <t>Thermofisher</t>
  </si>
  <si>
    <t>L23105</t>
  </si>
  <si>
    <t>Fixation and Permeabilization Solution</t>
  </si>
  <si>
    <t>FACS Lysing Solution</t>
  </si>
  <si>
    <t>1x Lysing Solution</t>
  </si>
  <si>
    <t>1.5mL Centrifuge Tube</t>
  </si>
  <si>
    <t>10mL Blood Collection Tubes</t>
  </si>
  <si>
    <t>10x dPBS</t>
  </si>
  <si>
    <t>10x PBS</t>
  </si>
  <si>
    <t>RPMI 1640 (w L-Glutamine)</t>
  </si>
  <si>
    <t>EVOM voltohmmeter device</t>
  </si>
  <si>
    <t>H3N2 NS1 Reverse Primer Sequence</t>
  </si>
  <si>
    <t>H3N2 NS1 Forward Primer Sequence</t>
  </si>
  <si>
    <t>H3N2 M1 Forward Primer Sequence</t>
  </si>
  <si>
    <t>H3N2 M1 Reverse Primer Sequence</t>
  </si>
  <si>
    <t>5'- ACCCGTGTTGGAAAGCAGAT-3'</t>
  </si>
  <si>
    <t>5'- CCTCTTCGGTGAAAGCCCTT-3'</t>
  </si>
  <si>
    <t>5'- ATGGTTCTGGCCAGCACTAC-3'</t>
  </si>
  <si>
    <t>5'- ATCTGCACCCCCATTCGTTT-3'</t>
  </si>
  <si>
    <t>Lightcycler 96</t>
  </si>
  <si>
    <t>Roche</t>
  </si>
  <si>
    <t>qPCR Instrument</t>
  </si>
  <si>
    <t>Fast Start Essential DNA Probes Master</t>
  </si>
  <si>
    <t>qPCR Master Mix</t>
  </si>
  <si>
    <t>Random Primers</t>
  </si>
  <si>
    <t>RT-PCR 5x Buffer</t>
  </si>
  <si>
    <t>Reverse Transcriptase</t>
  </si>
  <si>
    <t>Promega</t>
  </si>
  <si>
    <t>M1705</t>
  </si>
  <si>
    <t>M-MLV 5x Buffer</t>
  </si>
  <si>
    <t>M-MLV Reverse Transcriptase</t>
  </si>
  <si>
    <t>C1181</t>
  </si>
  <si>
    <t>M1706</t>
  </si>
  <si>
    <t>dNTP Mix</t>
  </si>
  <si>
    <t>U1515</t>
  </si>
  <si>
    <t>RNase Inhibitor</t>
  </si>
  <si>
    <t>N2511</t>
  </si>
  <si>
    <t>3% Acetic Acid with Methylene Blue</t>
  </si>
  <si>
    <t>STEMCELL Technologies</t>
  </si>
  <si>
    <t>07060</t>
  </si>
  <si>
    <t>Immunology Multiplex Assay</t>
  </si>
  <si>
    <t>MILLIPLEX MAP Human Cytokine/Chemokine Magnetic Bead Panel II - Premixed 23 Plex</t>
  </si>
  <si>
    <t>Merck Pte Ltd</t>
  </si>
  <si>
    <t>HCP2MAG-62K-PX23</t>
  </si>
  <si>
    <t>171STND01</t>
  </si>
  <si>
    <t>Bio-Rad Laboratories, Inc</t>
  </si>
  <si>
    <t>Permeabilization Wash Buffer</t>
  </si>
  <si>
    <t>Perm/Wash Buffer 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</si>
  <si>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</si>
  <si>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DMEM/High Glucose</t>
  </si>
  <si>
    <t>GE Healthcare Life Sciences</t>
  </si>
  <si>
    <r>
      <t xml:space="preserve">70 </t>
    </r>
    <r>
      <rPr>
        <sz val="12"/>
        <color theme="1"/>
        <rFont val="Calibri"/>
        <family val="2"/>
      </rPr>
      <t>µm</t>
    </r>
    <r>
      <rPr>
        <sz val="12"/>
        <color theme="1"/>
        <rFont val="Calibri"/>
        <family val="2"/>
        <scheme val="minor"/>
      </rPr>
      <t xml:space="preserve"> Cell Strainer</t>
    </r>
  </si>
  <si>
    <t>SH30243.01</t>
  </si>
  <si>
    <t>2.0 mL SafeLock Tubes</t>
  </si>
  <si>
    <t>2 mL centrifuge tube</t>
  </si>
  <si>
    <t>AM9260G</t>
  </si>
  <si>
    <t>0.5M EDTA</t>
  </si>
  <si>
    <t>0030120094</t>
  </si>
  <si>
    <t>0030120086</t>
  </si>
  <si>
    <t>membrane insert</t>
  </si>
  <si>
    <t>0.5 M Ethylenediaminetetraacetic acid (EDTA), pH 8.0, RNase-free</t>
  </si>
  <si>
    <t>1.5 mL SafeLock Tubes</t>
  </si>
  <si>
    <t>10 mL K3EDTA Vacutainer Tubes</t>
  </si>
  <si>
    <r>
      <t>37% Formaldehyde Solution w 15% Methanol as Stabilizer in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</si>
  <si>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t>5 mL polypropylene tubes (flow tubes)</t>
  </si>
  <si>
    <t>Bio-Plex Manager 6.2 Standard Software</t>
  </si>
  <si>
    <t>Butterfly Needle 21 G</t>
  </si>
  <si>
    <t>Recombinant Rnasin Rnase Inhibitor</t>
  </si>
  <si>
    <t>Cell Dissociation Reagent</t>
  </si>
  <si>
    <t>Multiplex Manager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</si>
</sst>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49" fontId="3" fillId="0" borderId="0" xfId="0" applyNumberFormat="1" applyFont="1" applyAlignment="1"/>
    <xf numFmtId="0" fontId="3" fillId="0" borderId="0" xfId="0" applyFont="1" applyAlignment="1">
      <alignment horizontal="left"/>
    </xf>
    <xf numFmtId="0" fontId="3" fillId="0" borderId="0" xfId="0" applyFont="1" applyFill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00"/>
  <sheetViews>
    <sheetView tabSelected="1" topLeftCell="A68" workbookViewId="0">
      <selection activeCell="G54" sqref="G54"/>
    </sheetView>
  </sheetViews>
  <sheetFormatPr defaultRowHeight="15.5" x14ac:dyDescent="0.35"/>
  <cols>
    <col min="1" max="1" width="41.453125" style="4" customWidth="1"/>
    <col min="2" max="2" width="18.453125" style="4" customWidth="1"/>
    <col min="3" max="3" width="16.36328125" style="2" customWidth="1"/>
    <col min="4" max="4" width="12.54296875" customWidth="1"/>
    <col min="5" max="5" width="11.90625" customWidth="1"/>
  </cols>
  <sheetData>
    <row r="1" spans="1:5" s="1" customFormat="1" ht="72.5" x14ac:dyDescent="0.35">
      <c r="A1" s="3" t="s">
        <v>4</v>
      </c>
      <c r="B1" s="3" t="s">
        <v>0</v>
      </c>
      <c r="C1" s="3" t="s">
        <v>1</v>
      </c>
      <c r="D1" s="13" t="s">
        <v>3</v>
      </c>
      <c r="E1" s="14" t="s">
        <v>89</v>
      </c>
    </row>
    <row r="2" spans="1:5" x14ac:dyDescent="0.35">
      <c r="A2" s="4" t="s">
        <v>54</v>
      </c>
      <c r="B2" s="4" t="s">
        <v>8</v>
      </c>
      <c r="C2" s="4" t="s">
        <v>57</v>
      </c>
      <c r="D2" s="2"/>
      <c r="E2" s="4"/>
    </row>
    <row r="3" spans="1:5" ht="31" x14ac:dyDescent="0.35">
      <c r="A3" s="7" t="s">
        <v>158</v>
      </c>
      <c r="B3" s="7" t="s">
        <v>98</v>
      </c>
      <c r="C3" s="12" t="s">
        <v>153</v>
      </c>
      <c r="D3" s="2"/>
      <c r="E3" s="7" t="s">
        <v>154</v>
      </c>
    </row>
    <row r="4" spans="1:5" ht="46.5" x14ac:dyDescent="0.35">
      <c r="A4" s="4" t="s">
        <v>159</v>
      </c>
      <c r="B4" s="4" t="s">
        <v>6</v>
      </c>
      <c r="C4" s="10" t="s">
        <v>156</v>
      </c>
      <c r="E4" s="4" t="s">
        <v>103</v>
      </c>
    </row>
    <row r="5" spans="1:5" ht="62" x14ac:dyDescent="0.35">
      <c r="A5" s="4" t="s">
        <v>160</v>
      </c>
      <c r="B5" s="4" t="s">
        <v>27</v>
      </c>
      <c r="C5" s="4">
        <v>366643</v>
      </c>
      <c r="D5" s="2"/>
      <c r="E5" s="4" t="s">
        <v>104</v>
      </c>
    </row>
    <row r="6" spans="1:5" x14ac:dyDescent="0.35">
      <c r="A6" s="4" t="s">
        <v>105</v>
      </c>
      <c r="B6" s="4" t="s">
        <v>8</v>
      </c>
      <c r="C6" s="4" t="s">
        <v>55</v>
      </c>
      <c r="D6" s="2"/>
      <c r="E6" s="4"/>
    </row>
    <row r="7" spans="1:5" x14ac:dyDescent="0.35">
      <c r="A7" s="4" t="s">
        <v>106</v>
      </c>
      <c r="B7" s="4" t="s">
        <v>49</v>
      </c>
      <c r="C7" s="4" t="s">
        <v>50</v>
      </c>
      <c r="D7" s="2"/>
      <c r="E7" s="4"/>
    </row>
    <row r="8" spans="1:5" x14ac:dyDescent="0.35">
      <c r="A8" s="4" t="s">
        <v>39</v>
      </c>
      <c r="B8" s="5" t="s">
        <v>61</v>
      </c>
      <c r="C8" s="6">
        <v>3513</v>
      </c>
      <c r="D8" s="2"/>
      <c r="E8" s="4"/>
    </row>
    <row r="9" spans="1:5" ht="31" x14ac:dyDescent="0.35">
      <c r="A9" s="4" t="s">
        <v>20</v>
      </c>
      <c r="B9" s="5" t="s">
        <v>61</v>
      </c>
      <c r="C9" s="4">
        <v>3460</v>
      </c>
      <c r="D9" s="2"/>
      <c r="E9" s="4" t="s">
        <v>157</v>
      </c>
    </row>
    <row r="10" spans="1:5" ht="15" customHeight="1" x14ac:dyDescent="0.35">
      <c r="A10" s="4" t="s">
        <v>48</v>
      </c>
      <c r="B10" s="4" t="s">
        <v>27</v>
      </c>
      <c r="C10" s="4">
        <v>349202</v>
      </c>
      <c r="D10" s="2"/>
      <c r="E10" s="4"/>
    </row>
    <row r="11" spans="1:5" ht="45" customHeight="1" x14ac:dyDescent="0.35">
      <c r="A11" s="4" t="s">
        <v>151</v>
      </c>
      <c r="B11" s="4" t="s">
        <v>6</v>
      </c>
      <c r="C11" s="10" t="s">
        <v>155</v>
      </c>
      <c r="D11" s="2"/>
      <c r="E11" s="4" t="s">
        <v>152</v>
      </c>
    </row>
    <row r="12" spans="1:5" ht="18" customHeight="1" x14ac:dyDescent="0.35">
      <c r="A12" s="4" t="s">
        <v>40</v>
      </c>
      <c r="B12" s="5" t="s">
        <v>61</v>
      </c>
      <c r="C12" s="6">
        <v>3524</v>
      </c>
      <c r="D12" s="2"/>
      <c r="E12" s="4"/>
    </row>
    <row r="13" spans="1:5" ht="18" customHeight="1" x14ac:dyDescent="0.35">
      <c r="A13" s="4" t="s">
        <v>21</v>
      </c>
      <c r="B13" s="5" t="s">
        <v>61</v>
      </c>
      <c r="C13" s="4">
        <v>3470</v>
      </c>
      <c r="D13" s="2"/>
      <c r="E13" s="4"/>
    </row>
    <row r="14" spans="1:5" x14ac:dyDescent="0.35">
      <c r="A14" s="4" t="s">
        <v>135</v>
      </c>
      <c r="B14" s="4" t="s">
        <v>136</v>
      </c>
      <c r="C14" s="10" t="s">
        <v>137</v>
      </c>
      <c r="E14" s="4"/>
    </row>
    <row r="15" spans="1:5" x14ac:dyDescent="0.35">
      <c r="A15" s="4" t="s">
        <v>18</v>
      </c>
      <c r="B15" s="4" t="s">
        <v>11</v>
      </c>
      <c r="C15" s="7" t="s">
        <v>64</v>
      </c>
      <c r="D15" s="2"/>
      <c r="E15" s="4"/>
    </row>
    <row r="16" spans="1:5" ht="30" customHeight="1" x14ac:dyDescent="0.35">
      <c r="A16" s="4" t="s">
        <v>161</v>
      </c>
      <c r="B16" s="4" t="s">
        <v>11</v>
      </c>
      <c r="C16" s="7">
        <v>533998</v>
      </c>
      <c r="D16" s="2"/>
      <c r="E16" s="4"/>
    </row>
    <row r="17" spans="1:5" x14ac:dyDescent="0.35">
      <c r="A17" s="4" t="s">
        <v>5</v>
      </c>
      <c r="B17" s="4" t="s">
        <v>6</v>
      </c>
      <c r="C17" s="4">
        <v>5811000320</v>
      </c>
      <c r="D17" s="2"/>
      <c r="E17" s="4"/>
    </row>
    <row r="18" spans="1:5" x14ac:dyDescent="0.35">
      <c r="A18" s="4" t="s">
        <v>162</v>
      </c>
      <c r="B18" s="4" t="s">
        <v>27</v>
      </c>
      <c r="C18" s="4">
        <v>352058</v>
      </c>
      <c r="D18" s="2"/>
      <c r="E18" s="4"/>
    </row>
    <row r="19" spans="1:5" x14ac:dyDescent="0.35">
      <c r="A19" s="4" t="s">
        <v>149</v>
      </c>
      <c r="B19" s="5" t="s">
        <v>61</v>
      </c>
      <c r="C19" s="7">
        <v>431751</v>
      </c>
      <c r="D19" s="2"/>
      <c r="E19" s="4"/>
    </row>
    <row r="20" spans="1:5" x14ac:dyDescent="0.35">
      <c r="A20" s="4" t="s">
        <v>7</v>
      </c>
      <c r="B20" s="4" t="s">
        <v>6</v>
      </c>
      <c r="C20" s="4">
        <v>5810709008</v>
      </c>
      <c r="D20" s="2"/>
      <c r="E20" s="4"/>
    </row>
    <row r="21" spans="1:5" ht="46.5" x14ac:dyDescent="0.35">
      <c r="A21" s="4" t="s">
        <v>22</v>
      </c>
      <c r="B21" s="5" t="s">
        <v>8</v>
      </c>
      <c r="C21" s="4" t="s">
        <v>51</v>
      </c>
      <c r="D21" s="2"/>
      <c r="E21" s="4" t="s">
        <v>166</v>
      </c>
    </row>
    <row r="22" spans="1:5" x14ac:dyDescent="0.35">
      <c r="A22" s="4" t="s">
        <v>88</v>
      </c>
      <c r="B22" s="5" t="s">
        <v>8</v>
      </c>
      <c r="C22" s="4" t="s">
        <v>58</v>
      </c>
      <c r="D22" s="2"/>
      <c r="E22" s="4"/>
    </row>
    <row r="23" spans="1:5" ht="31" x14ac:dyDescent="0.35">
      <c r="A23" s="4" t="s">
        <v>41</v>
      </c>
      <c r="B23" s="4" t="s">
        <v>43</v>
      </c>
      <c r="C23" s="4" t="s">
        <v>85</v>
      </c>
      <c r="D23" s="2"/>
      <c r="E23" s="4" t="s">
        <v>95</v>
      </c>
    </row>
    <row r="24" spans="1:5" ht="46.5" x14ac:dyDescent="0.35">
      <c r="A24" s="4" t="s">
        <v>163</v>
      </c>
      <c r="B24" s="4" t="s">
        <v>143</v>
      </c>
      <c r="C24" s="4" t="s">
        <v>142</v>
      </c>
      <c r="E24" s="4" t="s">
        <v>167</v>
      </c>
    </row>
    <row r="25" spans="1:5" x14ac:dyDescent="0.35">
      <c r="A25" s="4" t="s">
        <v>164</v>
      </c>
      <c r="B25" s="4" t="s">
        <v>27</v>
      </c>
      <c r="C25" s="4">
        <v>367287</v>
      </c>
      <c r="D25" s="2"/>
      <c r="E25" s="4"/>
    </row>
    <row r="26" spans="1:5" x14ac:dyDescent="0.35">
      <c r="A26" s="4" t="s">
        <v>16</v>
      </c>
      <c r="B26" s="4" t="s">
        <v>11</v>
      </c>
      <c r="C26" s="8" t="s">
        <v>45</v>
      </c>
      <c r="E26" s="4"/>
    </row>
    <row r="27" spans="1:5" x14ac:dyDescent="0.35">
      <c r="A27" s="4" t="s">
        <v>42</v>
      </c>
      <c r="B27" s="4" t="s">
        <v>60</v>
      </c>
      <c r="C27" s="7" t="s">
        <v>84</v>
      </c>
      <c r="D27" s="2"/>
      <c r="E27" s="4"/>
    </row>
    <row r="28" spans="1:5" ht="93" x14ac:dyDescent="0.35">
      <c r="A28" s="4" t="s">
        <v>73</v>
      </c>
      <c r="B28" s="4" t="s">
        <v>27</v>
      </c>
      <c r="C28" s="4">
        <v>554722</v>
      </c>
      <c r="D28" s="2"/>
      <c r="E28" s="4" t="s">
        <v>100</v>
      </c>
    </row>
    <row r="29" spans="1:5" ht="31" x14ac:dyDescent="0.35">
      <c r="A29" s="4" t="s">
        <v>10</v>
      </c>
      <c r="B29" s="4" t="s">
        <v>11</v>
      </c>
      <c r="C29" s="4" t="s">
        <v>47</v>
      </c>
      <c r="D29" s="2"/>
      <c r="E29" s="4" t="s">
        <v>90</v>
      </c>
    </row>
    <row r="30" spans="1:5" x14ac:dyDescent="0.35">
      <c r="A30" s="5" t="s">
        <v>147</v>
      </c>
      <c r="B30" s="5" t="s">
        <v>148</v>
      </c>
      <c r="C30" s="5" t="s">
        <v>150</v>
      </c>
      <c r="D30" s="2"/>
      <c r="E30" s="4"/>
    </row>
    <row r="31" spans="1:5" x14ac:dyDescent="0.35">
      <c r="A31" s="4" t="s">
        <v>12</v>
      </c>
      <c r="B31" s="4" t="s">
        <v>13</v>
      </c>
      <c r="C31" s="4">
        <v>11320033</v>
      </c>
      <c r="D31" s="2"/>
      <c r="E31" s="4"/>
    </row>
    <row r="32" spans="1:5" ht="31" x14ac:dyDescent="0.35">
      <c r="A32" s="4" t="s">
        <v>131</v>
      </c>
      <c r="B32" s="4" t="s">
        <v>125</v>
      </c>
      <c r="C32" s="2" t="s">
        <v>132</v>
      </c>
      <c r="D32" s="2"/>
      <c r="E32" s="4" t="s">
        <v>131</v>
      </c>
    </row>
    <row r="33" spans="1:5" x14ac:dyDescent="0.35">
      <c r="A33" s="4" t="s">
        <v>37</v>
      </c>
      <c r="B33" s="4" t="s">
        <v>30</v>
      </c>
      <c r="C33" s="4" t="s">
        <v>53</v>
      </c>
      <c r="E33" s="4"/>
    </row>
    <row r="34" spans="1:5" ht="29.5" customHeight="1" x14ac:dyDescent="0.35">
      <c r="A34" s="4" t="s">
        <v>108</v>
      </c>
      <c r="B34" s="4" t="s">
        <v>35</v>
      </c>
      <c r="C34" s="4">
        <v>300523</v>
      </c>
      <c r="E34" s="4" t="s">
        <v>146</v>
      </c>
    </row>
    <row r="35" spans="1:5" ht="31" x14ac:dyDescent="0.35">
      <c r="A35" s="4" t="s">
        <v>101</v>
      </c>
      <c r="B35" s="4" t="s">
        <v>27</v>
      </c>
      <c r="C35" s="11">
        <v>349202</v>
      </c>
      <c r="D35" s="2"/>
      <c r="E35" s="4" t="s">
        <v>102</v>
      </c>
    </row>
    <row r="36" spans="1:5" ht="31" x14ac:dyDescent="0.35">
      <c r="A36" s="4" t="s">
        <v>71</v>
      </c>
      <c r="B36" s="4" t="s">
        <v>76</v>
      </c>
      <c r="C36" s="4">
        <v>188271</v>
      </c>
      <c r="E36" s="4" t="s">
        <v>93</v>
      </c>
    </row>
    <row r="37" spans="1:5" ht="31" x14ac:dyDescent="0.35">
      <c r="A37" s="4" t="s">
        <v>70</v>
      </c>
      <c r="B37" s="4" t="s">
        <v>76</v>
      </c>
      <c r="C37" s="4">
        <v>227261</v>
      </c>
      <c r="D37" s="2"/>
      <c r="E37" s="4" t="s">
        <v>92</v>
      </c>
    </row>
    <row r="38" spans="1:5" ht="46.5" x14ac:dyDescent="0.35">
      <c r="A38" s="9" t="s">
        <v>120</v>
      </c>
      <c r="B38" s="4" t="s">
        <v>118</v>
      </c>
      <c r="C38" s="9">
        <v>6402682001</v>
      </c>
      <c r="D38" s="2"/>
      <c r="E38" s="4" t="s">
        <v>121</v>
      </c>
    </row>
    <row r="39" spans="1:5" ht="46.5" x14ac:dyDescent="0.35">
      <c r="A39" s="4" t="s">
        <v>28</v>
      </c>
      <c r="B39" s="4" t="s">
        <v>29</v>
      </c>
      <c r="C39" s="4">
        <v>17544203</v>
      </c>
      <c r="E39" s="4" t="s">
        <v>91</v>
      </c>
    </row>
    <row r="40" spans="1:5" x14ac:dyDescent="0.35">
      <c r="A40" s="4" t="s">
        <v>72</v>
      </c>
      <c r="B40" s="4" t="s">
        <v>30</v>
      </c>
      <c r="C40" s="4" t="s">
        <v>82</v>
      </c>
      <c r="D40" s="2"/>
      <c r="E40" s="4"/>
    </row>
    <row r="41" spans="1:5" x14ac:dyDescent="0.35">
      <c r="A41" s="4" t="s">
        <v>111</v>
      </c>
      <c r="B41" s="7" t="s">
        <v>11</v>
      </c>
      <c r="C41" s="2" t="s">
        <v>115</v>
      </c>
      <c r="D41" s="2"/>
      <c r="E41" s="4"/>
    </row>
    <row r="42" spans="1:5" x14ac:dyDescent="0.35">
      <c r="A42" s="4" t="s">
        <v>112</v>
      </c>
      <c r="B42" s="7" t="s">
        <v>11</v>
      </c>
      <c r="C42" s="2" t="s">
        <v>116</v>
      </c>
      <c r="D42" s="2"/>
      <c r="E42" s="4"/>
    </row>
    <row r="43" spans="1:5" x14ac:dyDescent="0.35">
      <c r="A43" s="4" t="s">
        <v>110</v>
      </c>
      <c r="B43" s="7" t="s">
        <v>11</v>
      </c>
      <c r="C43" s="2" t="s">
        <v>113</v>
      </c>
      <c r="E43" s="4"/>
    </row>
    <row r="44" spans="1:5" x14ac:dyDescent="0.35">
      <c r="A44" s="4" t="s">
        <v>109</v>
      </c>
      <c r="B44" s="7" t="s">
        <v>11</v>
      </c>
      <c r="C44" s="2" t="s">
        <v>114</v>
      </c>
      <c r="E44" s="4"/>
    </row>
    <row r="45" spans="1:5" x14ac:dyDescent="0.35">
      <c r="A45" s="4" t="s">
        <v>52</v>
      </c>
      <c r="B45" s="4" t="s">
        <v>8</v>
      </c>
      <c r="C45" s="4" t="s">
        <v>56</v>
      </c>
      <c r="E45" s="4"/>
    </row>
    <row r="46" spans="1:5" x14ac:dyDescent="0.35">
      <c r="A46" s="4" t="s">
        <v>68</v>
      </c>
      <c r="B46" s="4" t="s">
        <v>86</v>
      </c>
      <c r="C46" s="4" t="s">
        <v>85</v>
      </c>
      <c r="E46" s="4"/>
    </row>
    <row r="47" spans="1:5" x14ac:dyDescent="0.35">
      <c r="A47" s="4" t="s">
        <v>14</v>
      </c>
      <c r="B47" s="4" t="s">
        <v>13</v>
      </c>
      <c r="C47" s="4" t="s">
        <v>44</v>
      </c>
      <c r="D47" s="2"/>
      <c r="E47" s="4"/>
    </row>
    <row r="48" spans="1:5" ht="93" x14ac:dyDescent="0.35">
      <c r="A48" s="4" t="s">
        <v>17</v>
      </c>
      <c r="B48" s="4" t="s">
        <v>26</v>
      </c>
      <c r="C48" s="7">
        <v>7925</v>
      </c>
      <c r="D48" s="15" t="s">
        <v>87</v>
      </c>
      <c r="E48" s="4"/>
    </row>
    <row r="49" spans="1:5" x14ac:dyDescent="0.35">
      <c r="A49" s="4" t="s">
        <v>15</v>
      </c>
      <c r="B49" s="4" t="s">
        <v>11</v>
      </c>
      <c r="C49" s="7" t="s">
        <v>65</v>
      </c>
      <c r="D49" s="2"/>
      <c r="E49" s="4"/>
    </row>
    <row r="50" spans="1:5" ht="46.5" x14ac:dyDescent="0.35">
      <c r="A50" s="4" t="s">
        <v>117</v>
      </c>
      <c r="B50" s="4" t="s">
        <v>118</v>
      </c>
      <c r="C50" s="11">
        <v>5815916001</v>
      </c>
      <c r="D50" s="2"/>
      <c r="E50" s="4" t="s">
        <v>119</v>
      </c>
    </row>
    <row r="51" spans="1:5" ht="31" x14ac:dyDescent="0.35">
      <c r="A51" s="4" t="s">
        <v>97</v>
      </c>
      <c r="B51" s="4" t="s">
        <v>98</v>
      </c>
      <c r="C51" s="2" t="s">
        <v>99</v>
      </c>
      <c r="D51" s="2"/>
      <c r="E51" s="4" t="s">
        <v>96</v>
      </c>
    </row>
    <row r="52" spans="1:5" ht="62" x14ac:dyDescent="0.35">
      <c r="A52" s="4" t="s">
        <v>139</v>
      </c>
      <c r="B52" s="4" t="s">
        <v>140</v>
      </c>
      <c r="C52" s="2" t="s">
        <v>141</v>
      </c>
      <c r="E52" s="4" t="s">
        <v>138</v>
      </c>
    </row>
    <row r="53" spans="1:5" x14ac:dyDescent="0.35">
      <c r="A53" s="4" t="s">
        <v>9</v>
      </c>
      <c r="B53" s="5" t="s">
        <v>11</v>
      </c>
      <c r="C53" s="7" t="s">
        <v>80</v>
      </c>
      <c r="E53" s="4"/>
    </row>
    <row r="54" spans="1:5" ht="29" x14ac:dyDescent="0.35">
      <c r="A54" s="4" t="s">
        <v>127</v>
      </c>
      <c r="B54" s="4" t="s">
        <v>125</v>
      </c>
      <c r="C54" s="2" t="s">
        <v>126</v>
      </c>
      <c r="E54" s="16" t="s">
        <v>123</v>
      </c>
    </row>
    <row r="55" spans="1:5" ht="46.5" x14ac:dyDescent="0.35">
      <c r="A55" s="4" t="s">
        <v>128</v>
      </c>
      <c r="B55" s="4" t="s">
        <v>125</v>
      </c>
      <c r="C55" s="2" t="s">
        <v>130</v>
      </c>
      <c r="D55" s="2"/>
      <c r="E55" s="4" t="s">
        <v>124</v>
      </c>
    </row>
    <row r="56" spans="1:5" x14ac:dyDescent="0.35">
      <c r="A56" s="4" t="s">
        <v>19</v>
      </c>
      <c r="B56" s="4" t="s">
        <v>13</v>
      </c>
      <c r="C56" s="4" t="s">
        <v>59</v>
      </c>
      <c r="E56" s="4"/>
    </row>
    <row r="57" spans="1:5" x14ac:dyDescent="0.35">
      <c r="A57" s="4" t="s">
        <v>67</v>
      </c>
      <c r="B57" s="4" t="s">
        <v>30</v>
      </c>
      <c r="C57" s="4" t="s">
        <v>81</v>
      </c>
      <c r="E57" s="4"/>
    </row>
    <row r="58" spans="1:5" ht="62" x14ac:dyDescent="0.35">
      <c r="A58" s="4" t="s">
        <v>145</v>
      </c>
      <c r="B58" s="4" t="s">
        <v>27</v>
      </c>
      <c r="C58" s="11">
        <v>554723</v>
      </c>
      <c r="D58" s="2"/>
      <c r="E58" s="4" t="s">
        <v>144</v>
      </c>
    </row>
    <row r="59" spans="1:5" x14ac:dyDescent="0.35">
      <c r="A59" s="4" t="s">
        <v>24</v>
      </c>
      <c r="B59" s="4" t="s">
        <v>26</v>
      </c>
      <c r="C59" s="4">
        <v>5001</v>
      </c>
      <c r="D59" s="2"/>
      <c r="E59" s="4"/>
    </row>
    <row r="60" spans="1:5" x14ac:dyDescent="0.35">
      <c r="A60" s="4" t="s">
        <v>23</v>
      </c>
      <c r="B60" s="4" t="s">
        <v>26</v>
      </c>
      <c r="C60" s="4">
        <v>5001</v>
      </c>
      <c r="E60" s="4"/>
    </row>
    <row r="61" spans="1:5" x14ac:dyDescent="0.35">
      <c r="A61" s="4" t="s">
        <v>25</v>
      </c>
      <c r="B61" s="4" t="s">
        <v>26</v>
      </c>
      <c r="C61" s="4">
        <v>5001</v>
      </c>
      <c r="D61" s="2"/>
      <c r="E61" s="4"/>
    </row>
    <row r="62" spans="1:5" ht="31" x14ac:dyDescent="0.35">
      <c r="A62" s="4" t="s">
        <v>122</v>
      </c>
      <c r="B62" s="4" t="s">
        <v>125</v>
      </c>
      <c r="C62" s="2" t="s">
        <v>129</v>
      </c>
      <c r="D62" s="2"/>
      <c r="E62" s="4" t="s">
        <v>122</v>
      </c>
    </row>
    <row r="63" spans="1:5" ht="31" x14ac:dyDescent="0.35">
      <c r="A63" s="4" t="s">
        <v>165</v>
      </c>
      <c r="B63" s="4" t="s">
        <v>125</v>
      </c>
      <c r="C63" s="2" t="s">
        <v>134</v>
      </c>
      <c r="D63" s="2"/>
      <c r="E63" s="4" t="s">
        <v>133</v>
      </c>
    </row>
    <row r="64" spans="1:5" x14ac:dyDescent="0.35">
      <c r="A64" s="4" t="s">
        <v>31</v>
      </c>
      <c r="B64" s="4" t="s">
        <v>34</v>
      </c>
      <c r="C64" s="4" t="s">
        <v>66</v>
      </c>
      <c r="E64" s="4"/>
    </row>
    <row r="65" spans="1:5" x14ac:dyDescent="0.35">
      <c r="A65" s="4" t="s">
        <v>107</v>
      </c>
      <c r="B65" s="4" t="s">
        <v>30</v>
      </c>
      <c r="C65" s="4" t="s">
        <v>46</v>
      </c>
      <c r="E65" s="4"/>
    </row>
    <row r="66" spans="1:5" ht="31" x14ac:dyDescent="0.35">
      <c r="A66" s="4" t="s">
        <v>36</v>
      </c>
      <c r="B66" s="4" t="s">
        <v>35</v>
      </c>
      <c r="C66" s="4" t="s">
        <v>83</v>
      </c>
      <c r="D66" s="2"/>
      <c r="E66" s="4" t="s">
        <v>94</v>
      </c>
    </row>
    <row r="67" spans="1:5" x14ac:dyDescent="0.35">
      <c r="A67" s="4" t="s">
        <v>74</v>
      </c>
      <c r="B67" s="4" t="s">
        <v>62</v>
      </c>
      <c r="C67" s="4">
        <v>430639</v>
      </c>
      <c r="D67" s="2"/>
      <c r="E67" s="4"/>
    </row>
    <row r="68" spans="1:5" x14ac:dyDescent="0.35">
      <c r="A68" s="4" t="s">
        <v>75</v>
      </c>
      <c r="B68" s="4" t="s">
        <v>62</v>
      </c>
      <c r="C68" s="4" t="s">
        <v>79</v>
      </c>
      <c r="D68" s="2"/>
      <c r="E68" s="4"/>
    </row>
    <row r="69" spans="1:5" x14ac:dyDescent="0.35">
      <c r="A69" s="4" t="s">
        <v>38</v>
      </c>
      <c r="B69" s="4" t="s">
        <v>11</v>
      </c>
      <c r="C69" s="4" t="s">
        <v>63</v>
      </c>
      <c r="D69" s="2"/>
      <c r="E69" s="4"/>
    </row>
    <row r="70" spans="1:5" ht="16.5" customHeight="1" x14ac:dyDescent="0.35">
      <c r="A70" s="4" t="s">
        <v>69</v>
      </c>
      <c r="B70" s="4" t="s">
        <v>77</v>
      </c>
      <c r="C70" s="4" t="s">
        <v>78</v>
      </c>
      <c r="D70" s="2"/>
      <c r="E70" s="4"/>
    </row>
    <row r="71" spans="1:5" ht="62" x14ac:dyDescent="0.35">
      <c r="A71" s="4" t="s">
        <v>33</v>
      </c>
      <c r="B71" s="4" t="s">
        <v>34</v>
      </c>
      <c r="C71" s="4">
        <v>52904</v>
      </c>
      <c r="D71" s="2"/>
      <c r="E71" s="4" t="s">
        <v>33</v>
      </c>
    </row>
    <row r="72" spans="1:5" x14ac:dyDescent="0.35">
      <c r="A72" s="4" t="s">
        <v>32</v>
      </c>
      <c r="B72" s="5" t="s">
        <v>62</v>
      </c>
      <c r="C72" s="7">
        <v>3894</v>
      </c>
      <c r="D72" s="2"/>
      <c r="E72" s="4"/>
    </row>
    <row r="73" spans="1:5" x14ac:dyDescent="0.35">
      <c r="D73" s="2"/>
      <c r="E73" s="4"/>
    </row>
    <row r="74" spans="1:5" x14ac:dyDescent="0.35">
      <c r="E74" s="4"/>
    </row>
    <row r="75" spans="1:5" x14ac:dyDescent="0.35">
      <c r="E75" s="4"/>
    </row>
    <row r="76" spans="1:5" x14ac:dyDescent="0.35">
      <c r="E76" s="4"/>
    </row>
    <row r="77" spans="1:5" x14ac:dyDescent="0.35">
      <c r="E77" s="4"/>
    </row>
    <row r="78" spans="1:5" x14ac:dyDescent="0.35">
      <c r="E78" s="4"/>
    </row>
    <row r="79" spans="1:5" x14ac:dyDescent="0.35">
      <c r="E79" s="4"/>
    </row>
    <row r="80" spans="1:5" x14ac:dyDescent="0.35">
      <c r="E80" s="4"/>
    </row>
    <row r="81" spans="5:5" x14ac:dyDescent="0.35">
      <c r="E81" s="4"/>
    </row>
    <row r="82" spans="5:5" x14ac:dyDescent="0.35">
      <c r="E82" s="4"/>
    </row>
    <row r="83" spans="5:5" x14ac:dyDescent="0.35">
      <c r="E83" s="4"/>
    </row>
    <row r="84" spans="5:5" x14ac:dyDescent="0.35">
      <c r="E84" s="4"/>
    </row>
    <row r="85" spans="5:5" x14ac:dyDescent="0.35">
      <c r="E85" s="4"/>
    </row>
    <row r="86" spans="5:5" x14ac:dyDescent="0.35">
      <c r="E86" s="4"/>
    </row>
    <row r="87" spans="5:5" x14ac:dyDescent="0.35">
      <c r="E87" s="4"/>
    </row>
    <row r="88" spans="5:5" x14ac:dyDescent="0.35">
      <c r="E88" s="4"/>
    </row>
    <row r="89" spans="5:5" x14ac:dyDescent="0.35">
      <c r="E89" s="4"/>
    </row>
    <row r="90" spans="5:5" x14ac:dyDescent="0.35">
      <c r="E90" s="4"/>
    </row>
    <row r="91" spans="5:5" x14ac:dyDescent="0.35">
      <c r="E91" s="4"/>
    </row>
    <row r="92" spans="5:5" x14ac:dyDescent="0.35">
      <c r="E92" s="4"/>
    </row>
    <row r="93" spans="5:5" x14ac:dyDescent="0.35">
      <c r="E93" s="4"/>
    </row>
    <row r="94" spans="5:5" x14ac:dyDescent="0.35">
      <c r="E94" s="4"/>
    </row>
    <row r="95" spans="5:5" x14ac:dyDescent="0.35">
      <c r="E95" s="4"/>
    </row>
    <row r="96" spans="5:5" x14ac:dyDescent="0.35">
      <c r="E96" s="4"/>
    </row>
    <row r="97" spans="5:5" x14ac:dyDescent="0.35">
      <c r="E97" s="4"/>
    </row>
    <row r="98" spans="5:5" x14ac:dyDescent="0.35">
      <c r="E98" s="4"/>
    </row>
    <row r="99" spans="5:5" x14ac:dyDescent="0.35">
      <c r="E99" s="4"/>
    </row>
    <row r="100" spans="5:5" x14ac:dyDescent="0.35">
      <c r="E100" s="4"/>
    </row>
  </sheetData>
  <sortState xmlns:xlrd2="http://schemas.microsoft.com/office/spreadsheetml/2017/richdata2" ref="A2:D73">
    <sortCondition ref="A1:A73"/>
  </sortState>
  <phoneticPr fontId="5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IF('Table of Materials'!1:1,"AAAAAH384QA=",0)</f>
        <v>#VALUE!</v>
      </c>
      <c r="B1" t="e">
        <f>AND('Table of Materials'!A1,"AAAAAH384QE=")</f>
        <v>#VALUE!</v>
      </c>
      <c r="C1" t="e">
        <f>AND('Table of Materials'!B1,"AAAAAH384QI=")</f>
        <v>#VALUE!</v>
      </c>
      <c r="D1" t="e">
        <f>AND('Table of Materials'!C1,"AAAAAH384QM=")</f>
        <v>#VALUE!</v>
      </c>
      <c r="E1" t="e">
        <f>AND('Table of Materials'!D1,"AAAAAH384QQ=")</f>
        <v>#VALUE!</v>
      </c>
      <c r="F1" t="e">
        <f>IF(_xlfn.SINGLE('Table of Materials'!#REF!),"AAAAAH384QU=",0)</f>
        <v>#REF!</v>
      </c>
      <c r="G1" t="e">
        <f>IF('Table of Materials'!A:A,"AAAAAH384QY=",0)</f>
        <v>#VALUE!</v>
      </c>
      <c r="H1" t="e">
        <f>IF('Table of Materials'!B:B,"AAAAAH384Qc=",0)</f>
        <v>#VALUE!</v>
      </c>
      <c r="I1" t="e">
        <f>IF('Table of Materials'!C:C,"AAAAAH384Qg=",0)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2020-12-30T07:47:23Z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