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CF28C835-C746-436C-BBE0-688F2791835B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C. Root, stem and leaf tissu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J19" i="1" s="1"/>
  <c r="E19" i="1"/>
  <c r="I18" i="1"/>
  <c r="J18" i="1" s="1"/>
  <c r="E18" i="1"/>
  <c r="I17" i="1"/>
  <c r="J17" i="1" s="1"/>
  <c r="E17" i="1"/>
  <c r="I16" i="1"/>
  <c r="J16" i="1" s="1"/>
  <c r="E16" i="1"/>
  <c r="I15" i="1"/>
  <c r="J15" i="1" s="1"/>
  <c r="E15" i="1"/>
  <c r="I14" i="1"/>
  <c r="J14" i="1" s="1"/>
  <c r="E14" i="1"/>
  <c r="I13" i="1"/>
  <c r="J13" i="1" s="1"/>
  <c r="E13" i="1"/>
  <c r="I12" i="1"/>
  <c r="J12" i="1" s="1"/>
  <c r="E12" i="1"/>
  <c r="I11" i="1"/>
  <c r="J11" i="1" s="1"/>
  <c r="E11" i="1"/>
  <c r="I10" i="1"/>
  <c r="J10" i="1" s="1"/>
  <c r="E10" i="1"/>
  <c r="I9" i="1"/>
  <c r="J9" i="1" s="1"/>
  <c r="E9" i="1"/>
  <c r="I8" i="1"/>
  <c r="J8" i="1" s="1"/>
  <c r="E8" i="1"/>
  <c r="I7" i="1"/>
  <c r="J7" i="1" s="1"/>
  <c r="E7" i="1"/>
  <c r="I6" i="1"/>
  <c r="J6" i="1" s="1"/>
  <c r="E6" i="1"/>
  <c r="I5" i="1"/>
  <c r="J5" i="1" s="1"/>
  <c r="E5" i="1"/>
  <c r="I4" i="1"/>
  <c r="J4" i="1" s="1"/>
  <c r="K4" i="1" s="1"/>
  <c r="L4" i="1" s="1"/>
  <c r="M4" i="1" s="1"/>
  <c r="E4" i="1"/>
  <c r="I3" i="1"/>
  <c r="J3" i="1" s="1"/>
  <c r="E3" i="1"/>
  <c r="I2" i="1"/>
  <c r="E2" i="1"/>
  <c r="K12" i="1" l="1"/>
  <c r="L12" i="1" s="1"/>
  <c r="M12" i="1" s="1"/>
  <c r="K16" i="1"/>
  <c r="L16" i="1" s="1"/>
  <c r="M16" i="1" s="1"/>
  <c r="K17" i="1"/>
  <c r="L17" i="1" s="1"/>
  <c r="M17" i="1" s="1"/>
  <c r="O19" i="1" s="1"/>
  <c r="K5" i="1"/>
  <c r="L5" i="1" s="1"/>
  <c r="M5" i="1" s="1"/>
  <c r="K13" i="1"/>
  <c r="L13" i="1" s="1"/>
  <c r="M13" i="1" s="1"/>
  <c r="K6" i="1"/>
  <c r="L6" i="1" s="1"/>
  <c r="M6" i="1" s="1"/>
  <c r="K10" i="1"/>
  <c r="L10" i="1" s="1"/>
  <c r="M10" i="1" s="1"/>
  <c r="K11" i="1"/>
  <c r="L11" i="1" s="1"/>
  <c r="M11" i="1" s="1"/>
  <c r="N13" i="1" s="1"/>
  <c r="K15" i="1"/>
  <c r="L15" i="1" s="1"/>
  <c r="M15" i="1" s="1"/>
  <c r="K18" i="1"/>
  <c r="L18" i="1" s="1"/>
  <c r="M18" i="1" s="1"/>
  <c r="K19" i="1"/>
  <c r="L19" i="1" s="1"/>
  <c r="M19" i="1" s="1"/>
  <c r="K7" i="1"/>
  <c r="L7" i="1" s="1"/>
  <c r="M7" i="1" s="1"/>
  <c r="K8" i="1"/>
  <c r="L8" i="1" s="1"/>
  <c r="M8" i="1" s="1"/>
  <c r="O10" i="1" s="1"/>
  <c r="K3" i="1"/>
  <c r="L3" i="1" s="1"/>
  <c r="M3" i="1" s="1"/>
  <c r="K14" i="1"/>
  <c r="L14" i="1" s="1"/>
  <c r="M14" i="1" s="1"/>
  <c r="N16" i="1" s="1"/>
  <c r="K9" i="1"/>
  <c r="L9" i="1" s="1"/>
  <c r="M9" i="1" s="1"/>
  <c r="N10" i="1" s="1"/>
  <c r="J2" i="1"/>
  <c r="K2" i="1" s="1"/>
  <c r="L2" i="1" s="1"/>
  <c r="M2" i="1" s="1"/>
  <c r="N19" i="1"/>
  <c r="N7" i="1"/>
  <c r="O7" i="1"/>
  <c r="O16" i="1" l="1"/>
  <c r="O13" i="1"/>
  <c r="N4" i="1"/>
  <c r="O4" i="1"/>
</calcChain>
</file>

<file path=xl/sharedStrings.xml><?xml version="1.0" encoding="utf-8"?>
<sst xmlns="http://schemas.openxmlformats.org/spreadsheetml/2006/main" count="30" uniqueCount="21">
  <si>
    <t>Sample number</t>
  </si>
  <si>
    <t>Plant and tissue</t>
  </si>
  <si>
    <t>Empty tube weight</t>
  </si>
  <si>
    <t>Tube with tissue after washes</t>
  </si>
  <si>
    <t>Tissue weight after washes</t>
  </si>
  <si>
    <t>Absorbance at 280 nm</t>
  </si>
  <si>
    <t>Average absorbance</t>
  </si>
  <si>
    <t>Lignin content, Y=mx-c</t>
  </si>
  <si>
    <t>Lignin / mg</t>
  </si>
  <si>
    <t>Lignin per gm</t>
  </si>
  <si>
    <t xml:space="preserve">Lignin percent </t>
  </si>
  <si>
    <t>Average % lignin content</t>
  </si>
  <si>
    <t>Cotton Expt. L1 Root</t>
  </si>
  <si>
    <t>Cotton Expt.L1 Stem</t>
  </si>
  <si>
    <t>Cotton Expt.L1 Leaf</t>
  </si>
  <si>
    <t>Cotton Expt. L2  Root</t>
  </si>
  <si>
    <t>Cotton Expt.L2  Root</t>
  </si>
  <si>
    <t>Cotton Expt.L2 Stem</t>
  </si>
  <si>
    <t>Cotton Expt.L2  Stem</t>
  </si>
  <si>
    <t>Cotton Expt.L2 Leaf</t>
  </si>
  <si>
    <t>Cotton Expt.L2  Leaf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</si>
</sst>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 </a:t>
            </a:r>
            <a:r>
              <a:rPr lang="en-US" sz="18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Experimental line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70268747081461"/>
          <c:y val="0.13711021214091357"/>
          <c:w val="0.67642819187478864"/>
          <c:h val="0.75975029497459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[1]Sheet1!$Q$8</c:f>
              <c:strCache>
                <c:ptCount val="1"/>
                <c:pt idx="0">
                  <c:v> Experimental line 1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E-45E4-A48A-C94068F894A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E-45E4-A48A-C94068F894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E-45E4-A48A-C94068F894AF}"/>
              </c:ext>
            </c:extLst>
          </c:dPt>
          <c:errBars>
            <c:errBarType val="both"/>
            <c:errValType val="cust"/>
            <c:noEndCap val="0"/>
            <c:plus>
              <c:numRef>
                <c:f>[1]Sheet1!$B$62:$B$64</c:f>
                <c:numCache>
                  <c:formatCode>General</c:formatCode>
                  <c:ptCount val="3"/>
                  <c:pt idx="0">
                    <c:v>0.10140078900839671</c:v>
                  </c:pt>
                  <c:pt idx="1">
                    <c:v>9.6566196906401239E-2</c:v>
                  </c:pt>
                  <c:pt idx="2">
                    <c:v>0.46273898637997379</c:v>
                  </c:pt>
                </c:numCache>
              </c:numRef>
            </c:plus>
            <c:minus>
              <c:numRef>
                <c:f>[1]Sheet1!$B$62:$B$64</c:f>
                <c:numCache>
                  <c:formatCode>General</c:formatCode>
                  <c:ptCount val="3"/>
                  <c:pt idx="0">
                    <c:v>0.10140078900839671</c:v>
                  </c:pt>
                  <c:pt idx="1">
                    <c:v>9.6566196906401239E-2</c:v>
                  </c:pt>
                  <c:pt idx="2">
                    <c:v>0.46273898637997379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[1]Sheet1!$R$7:$T$7</c:f>
              <c:strCache>
                <c:ptCount val="3"/>
                <c:pt idx="0">
                  <c:v>Root</c:v>
                </c:pt>
                <c:pt idx="1">
                  <c:v>Stem</c:v>
                </c:pt>
                <c:pt idx="2">
                  <c:v>Leaves</c:v>
                </c:pt>
              </c:strCache>
            </c:strRef>
          </c:cat>
          <c:val>
            <c:numRef>
              <c:f>[1]Sheet1!$R$8:$T$8</c:f>
              <c:numCache>
                <c:formatCode>General</c:formatCode>
                <c:ptCount val="3"/>
                <c:pt idx="0">
                  <c:v>9.49</c:v>
                </c:pt>
                <c:pt idx="1">
                  <c:v>9.3800000000000008</c:v>
                </c:pt>
                <c:pt idx="2">
                  <c:v>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4E-45E4-A48A-C94068F8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259535759"/>
        <c:axId val="125953783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[1]Sheet1!$Q$9</c15:sqref>
                        </c15:formulaRef>
                      </c:ext>
                    </c:extLst>
                    <c:strCache>
                      <c:ptCount val="1"/>
                      <c:pt idx="0">
                        <c:v>Experimental line 2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[1]Sheet1!$R$7:$T$7</c15:sqref>
                        </c15:formulaRef>
                      </c:ext>
                    </c:extLst>
                    <c:strCache>
                      <c:ptCount val="3"/>
                      <c:pt idx="0">
                        <c:v>Root</c:v>
                      </c:pt>
                      <c:pt idx="1">
                        <c:v>Stem</c:v>
                      </c:pt>
                      <c:pt idx="2">
                        <c:v>Leaves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[1]Sheet1!$R$9:$T$9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9.23</c:v>
                      </c:pt>
                      <c:pt idx="1">
                        <c:v>9.99</c:v>
                      </c:pt>
                      <c:pt idx="2">
                        <c:v>3.41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94E-45E4-A48A-C94068F894AF}"/>
                  </c:ext>
                </c:extLst>
              </c15:ser>
            </c15:filteredBarSeries>
          </c:ext>
        </c:extLst>
      </c:barChart>
      <c:catAx>
        <c:axId val="125953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rgbClr val="09030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9537839"/>
        <c:crosses val="autoZero"/>
        <c:auto val="1"/>
        <c:lblAlgn val="ctr"/>
        <c:lblOffset val="100"/>
        <c:noMultiLvlLbl val="0"/>
      </c:catAx>
      <c:valAx>
        <c:axId val="1259537839"/>
        <c:scaling>
          <c:orientation val="minMax"/>
          <c:max val="1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953575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Experimental line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[1]Sheet1!$Q$9</c:f>
              <c:strCache>
                <c:ptCount val="1"/>
                <c:pt idx="0">
                  <c:v>Experimental line 2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1D-4920-AC0F-8D9D421D498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1D-4920-AC0F-8D9D421D498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1D-4920-AC0F-8D9D421D498A}"/>
              </c:ext>
            </c:extLst>
          </c:dPt>
          <c:errBars>
            <c:errBarType val="both"/>
            <c:errValType val="cust"/>
            <c:noEndCap val="0"/>
            <c:plus>
              <c:numRef>
                <c:f>[1]Sheet1!$B$67:$B$69</c:f>
                <c:numCache>
                  <c:formatCode>General</c:formatCode>
                  <c:ptCount val="3"/>
                  <c:pt idx="0">
                    <c:v>0.21375308644405733</c:v>
                  </c:pt>
                  <c:pt idx="1">
                    <c:v>1.068327185780694</c:v>
                  </c:pt>
                  <c:pt idx="2">
                    <c:v>0.24090400253860525</c:v>
                  </c:pt>
                </c:numCache>
              </c:numRef>
            </c:plus>
            <c:minus>
              <c:numRef>
                <c:f>[1]Sheet1!$B$67:$B$69</c:f>
                <c:numCache>
                  <c:formatCode>General</c:formatCode>
                  <c:ptCount val="3"/>
                  <c:pt idx="0">
                    <c:v>0.21375308644405733</c:v>
                  </c:pt>
                  <c:pt idx="1">
                    <c:v>1.068327185780694</c:v>
                  </c:pt>
                  <c:pt idx="2">
                    <c:v>0.24090400253860525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[1]Sheet1!$R$7:$T$7</c:f>
              <c:strCache>
                <c:ptCount val="3"/>
                <c:pt idx="0">
                  <c:v>Root</c:v>
                </c:pt>
                <c:pt idx="1">
                  <c:v>Stem</c:v>
                </c:pt>
                <c:pt idx="2">
                  <c:v>Leaves</c:v>
                </c:pt>
              </c:strCache>
            </c:strRef>
          </c:cat>
          <c:val>
            <c:numRef>
              <c:f>[1]Sheet1!$R$9:$T$9</c:f>
              <c:numCache>
                <c:formatCode>General</c:formatCode>
                <c:ptCount val="3"/>
                <c:pt idx="0">
                  <c:v>9.23</c:v>
                </c:pt>
                <c:pt idx="1">
                  <c:v>9.99</c:v>
                </c:pt>
                <c:pt idx="2">
                  <c:v>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1D-4920-AC0F-8D9D421D4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045075631"/>
        <c:axId val="10450777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[1]Sheet1!$Q$8</c15:sqref>
                        </c15:formulaRef>
                      </c:ext>
                    </c:extLst>
                    <c:strCache>
                      <c:ptCount val="1"/>
                      <c:pt idx="0">
                        <c:v> Experimental line 1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[1]Sheet1!$R$7:$T$7</c15:sqref>
                        </c15:formulaRef>
                      </c:ext>
                    </c:extLst>
                    <c:strCache>
                      <c:ptCount val="3"/>
                      <c:pt idx="0">
                        <c:v>Root</c:v>
                      </c:pt>
                      <c:pt idx="1">
                        <c:v>Stem</c:v>
                      </c:pt>
                      <c:pt idx="2">
                        <c:v>Leaves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[1]Sheet1!$R$8:$T$8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9.49</c:v>
                      </c:pt>
                      <c:pt idx="1">
                        <c:v>9.3800000000000008</c:v>
                      </c:pt>
                      <c:pt idx="2">
                        <c:v>3.43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431D-4920-AC0F-8D9D421D498A}"/>
                  </c:ext>
                </c:extLst>
              </c15:ser>
            </c15:filteredBarSeries>
          </c:ext>
        </c:extLst>
      </c:barChart>
      <c:catAx>
        <c:axId val="10450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5077711"/>
        <c:crosses val="autoZero"/>
        <c:auto val="1"/>
        <c:lblAlgn val="ctr"/>
        <c:lblOffset val="100"/>
        <c:noMultiLvlLbl val="0"/>
      </c:catAx>
      <c:valAx>
        <c:axId val="1045077711"/>
        <c:scaling>
          <c:orientation val="minMax"/>
          <c:max val="1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rgbClr val="09030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50756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Experimental line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[1]Sheet1!$Q$9</c:f>
              <c:strCache>
                <c:ptCount val="1"/>
                <c:pt idx="0">
                  <c:v>Experimental line 2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7-420A-8801-3D6A336515E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27-420A-8801-3D6A336515E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7-420A-8801-3D6A336515E7}"/>
              </c:ext>
            </c:extLst>
          </c:dPt>
          <c:errBars>
            <c:errBarType val="both"/>
            <c:errValType val="cust"/>
            <c:noEndCap val="0"/>
            <c:plus>
              <c:numRef>
                <c:f>[1]Sheet1!$B$67:$B$69</c:f>
                <c:numCache>
                  <c:formatCode>General</c:formatCode>
                  <c:ptCount val="3"/>
                  <c:pt idx="0">
                    <c:v>0.21375308644405733</c:v>
                  </c:pt>
                  <c:pt idx="1">
                    <c:v>1.068327185780694</c:v>
                  </c:pt>
                  <c:pt idx="2">
                    <c:v>0.24090400253860525</c:v>
                  </c:pt>
                </c:numCache>
              </c:numRef>
            </c:plus>
            <c:minus>
              <c:numRef>
                <c:f>[1]Sheet1!$B$67:$B$69</c:f>
                <c:numCache>
                  <c:formatCode>General</c:formatCode>
                  <c:ptCount val="3"/>
                  <c:pt idx="0">
                    <c:v>0.21375308644405733</c:v>
                  </c:pt>
                  <c:pt idx="1">
                    <c:v>1.068327185780694</c:v>
                  </c:pt>
                  <c:pt idx="2">
                    <c:v>0.24090400253860525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[1]Sheet1!$R$7:$T$7</c:f>
              <c:strCache>
                <c:ptCount val="3"/>
                <c:pt idx="0">
                  <c:v>Root</c:v>
                </c:pt>
                <c:pt idx="1">
                  <c:v>Stem</c:v>
                </c:pt>
                <c:pt idx="2">
                  <c:v>Leaves</c:v>
                </c:pt>
              </c:strCache>
            </c:strRef>
          </c:cat>
          <c:val>
            <c:numRef>
              <c:f>[1]Sheet1!$R$9:$T$9</c:f>
              <c:numCache>
                <c:formatCode>General</c:formatCode>
                <c:ptCount val="3"/>
                <c:pt idx="0">
                  <c:v>9.23</c:v>
                </c:pt>
                <c:pt idx="1">
                  <c:v>9.99</c:v>
                </c:pt>
                <c:pt idx="2">
                  <c:v>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27-420A-8801-3D6A3365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045075631"/>
        <c:axId val="10450777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[1]Sheet1!$Q$8</c15:sqref>
                        </c15:formulaRef>
                      </c:ext>
                    </c:extLst>
                    <c:strCache>
                      <c:ptCount val="1"/>
                      <c:pt idx="0">
                        <c:v> Experimental line 1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[1]Sheet1!$R$7:$T$7</c15:sqref>
                        </c15:formulaRef>
                      </c:ext>
                    </c:extLst>
                    <c:strCache>
                      <c:ptCount val="3"/>
                      <c:pt idx="0">
                        <c:v>Root</c:v>
                      </c:pt>
                      <c:pt idx="1">
                        <c:v>Stem</c:v>
                      </c:pt>
                      <c:pt idx="2">
                        <c:v>Leaves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[1]Sheet1!$R$8:$T$8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9.49</c:v>
                      </c:pt>
                      <c:pt idx="1">
                        <c:v>9.3800000000000008</c:v>
                      </c:pt>
                      <c:pt idx="2">
                        <c:v>3.43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3B27-420A-8801-3D6A336515E7}"/>
                  </c:ext>
                </c:extLst>
              </c15:ser>
            </c15:filteredBarSeries>
          </c:ext>
        </c:extLst>
      </c:barChart>
      <c:catAx>
        <c:axId val="10450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5077711"/>
        <c:crosses val="autoZero"/>
        <c:auto val="1"/>
        <c:lblAlgn val="ctr"/>
        <c:lblOffset val="100"/>
        <c:noMultiLvlLbl val="0"/>
      </c:catAx>
      <c:valAx>
        <c:axId val="1045077711"/>
        <c:scaling>
          <c:orientation val="minMax"/>
          <c:max val="1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rgbClr val="09030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50756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0</xdr:rowOff>
    </xdr:from>
    <xdr:to>
      <xdr:col>6</xdr:col>
      <xdr:colOff>466725</xdr:colOff>
      <xdr:row>40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19</xdr:row>
      <xdr:rowOff>0</xdr:rowOff>
    </xdr:from>
    <xdr:to>
      <xdr:col>6</xdr:col>
      <xdr:colOff>42863</xdr:colOff>
      <xdr:row>40</xdr:row>
      <xdr:rowOff>180976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428625</xdr:colOff>
      <xdr:row>19</xdr:row>
      <xdr:rowOff>57150</xdr:rowOff>
    </xdr:from>
    <xdr:to>
      <xdr:col>9</xdr:col>
      <xdr:colOff>566738</xdr:colOff>
      <xdr:row>41</xdr:row>
      <xdr:rowOff>47626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avanya/Dropbox/JOVE/Lignin/Final%20Versions%20for%20Dr.Mendu/Revision%201/To%20upload/Supplementary%20Tabl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R7" t="str">
            <v>Root</v>
          </cell>
          <cell r="S7" t="str">
            <v>Stem</v>
          </cell>
          <cell r="T7" t="str">
            <v>Leaves</v>
          </cell>
        </row>
        <row r="8">
          <cell r="Q8" t="str">
            <v xml:space="preserve"> Experimental line 1</v>
          </cell>
          <cell r="R8">
            <v>9.49</v>
          </cell>
          <cell r="S8">
            <v>9.3800000000000008</v>
          </cell>
          <cell r="T8">
            <v>3.43</v>
          </cell>
        </row>
        <row r="9">
          <cell r="Q9" t="str">
            <v>Experimental line 2</v>
          </cell>
          <cell r="R9">
            <v>9.23</v>
          </cell>
          <cell r="S9">
            <v>9.99</v>
          </cell>
          <cell r="T9">
            <v>3.41</v>
          </cell>
        </row>
        <row r="62">
          <cell r="B62">
            <v>0.10140078900839671</v>
          </cell>
        </row>
        <row r="63">
          <cell r="B63">
            <v>9.6566196906401239E-2</v>
          </cell>
        </row>
        <row r="64">
          <cell r="B64">
            <v>0.46273898637997379</v>
          </cell>
        </row>
        <row r="67">
          <cell r="B67">
            <v>0.21375308644405733</v>
          </cell>
        </row>
        <row r="68">
          <cell r="B68">
            <v>1.068327185780694</v>
          </cell>
        </row>
        <row r="69">
          <cell r="B69">
            <v>0.24090400253860525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F8" sqref="F8"/>
    </sheetView>
  </sheetViews>
  <sheetFormatPr defaultColWidth="8.77734375" defaultRowHeight="14.4" x14ac:dyDescent="0.3"/>
  <cols>
    <col min="5" max="5" width="11.44140625" customWidth="1"/>
    <col min="9" max="9" width="19.33203125" customWidth="1"/>
    <col min="10" max="10" width="24.33203125" customWidth="1"/>
    <col min="11" max="11" width="20.33203125" customWidth="1"/>
    <col min="12" max="12" width="19.44140625" customWidth="1"/>
    <col min="13" max="13" width="16" customWidth="1"/>
  </cols>
  <sheetData>
    <row r="1" spans="1:15" s="3" customFormat="1" ht="78.599999999999994" thickBo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/>
      <c r="H1" s="4"/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/>
    </row>
    <row r="2" spans="1:15" ht="15.6" x14ac:dyDescent="0.3">
      <c r="A2" s="1">
        <v>1</v>
      </c>
      <c r="B2" s="1" t="s">
        <v>12</v>
      </c>
      <c r="C2" s="1">
        <v>1177.5</v>
      </c>
      <c r="D2" s="1">
        <v>1194.8</v>
      </c>
      <c r="E2" s="2">
        <f>D2-C2</f>
        <v>17.299999999999955</v>
      </c>
      <c r="F2" s="1">
        <v>1.9950000000000001</v>
      </c>
      <c r="G2" s="1">
        <v>1.9930000000000001</v>
      </c>
      <c r="H2" s="1">
        <v>1.9930000000000001</v>
      </c>
      <c r="I2" s="1">
        <f t="shared" ref="I2:I19" si="0">AVERAGE(F2:H2)</f>
        <v>1.9936666666666669</v>
      </c>
      <c r="J2" s="1">
        <f>((0.8365)*I2)-0.0492</f>
        <v>1.618502166666667</v>
      </c>
      <c r="K2" s="1">
        <f t="shared" ref="K2:K19" si="1">J2/E2</f>
        <v>9.3555038535645743E-2</v>
      </c>
      <c r="L2" s="1">
        <f t="shared" ref="L2:L19" si="2">K2*1000</f>
        <v>93.55503853564575</v>
      </c>
      <c r="M2" s="1">
        <f t="shared" ref="M2:M19" si="3">(L2/1000)*100</f>
        <v>9.3555038535645743</v>
      </c>
      <c r="N2" s="1"/>
      <c r="O2" s="1"/>
    </row>
    <row r="3" spans="1:15" ht="15.6" x14ac:dyDescent="0.3">
      <c r="A3" s="1">
        <v>2</v>
      </c>
      <c r="B3" s="1" t="s">
        <v>12</v>
      </c>
      <c r="C3" s="1">
        <v>1176.4000000000001</v>
      </c>
      <c r="D3" s="1">
        <v>1194</v>
      </c>
      <c r="E3" s="2">
        <f t="shared" ref="E3:E19" si="4">D3-C3</f>
        <v>17.599999999999909</v>
      </c>
      <c r="F3" s="1">
        <v>2.0720000000000001</v>
      </c>
      <c r="G3" s="1">
        <v>2.0739999999999998</v>
      </c>
      <c r="H3" s="1">
        <v>2.069</v>
      </c>
      <c r="I3" s="1">
        <f t="shared" si="0"/>
        <v>2.0716666666666668</v>
      </c>
      <c r="J3" s="1">
        <f t="shared" ref="J3:J19" si="5">((0.8365)*I3)-0.0492</f>
        <v>1.6837491666666669</v>
      </c>
      <c r="K3" s="1">
        <f t="shared" si="1"/>
        <v>9.5667566287879299E-2</v>
      </c>
      <c r="L3" s="1">
        <f t="shared" si="2"/>
        <v>95.667566287879296</v>
      </c>
      <c r="M3" s="1">
        <f t="shared" si="3"/>
        <v>9.56675662878793</v>
      </c>
      <c r="N3" s="1"/>
      <c r="O3" s="1"/>
    </row>
    <row r="4" spans="1:15" ht="15.6" x14ac:dyDescent="0.3">
      <c r="A4" s="1">
        <v>3</v>
      </c>
      <c r="B4" s="1" t="s">
        <v>12</v>
      </c>
      <c r="C4" s="1">
        <v>1175.3</v>
      </c>
      <c r="D4" s="1">
        <v>1190.9000000000001</v>
      </c>
      <c r="E4" s="2">
        <f t="shared" si="4"/>
        <v>15.600000000000136</v>
      </c>
      <c r="F4" s="1">
        <v>1.849</v>
      </c>
      <c r="G4" s="1">
        <v>1.8360000000000001</v>
      </c>
      <c r="H4" s="1">
        <v>1.8480000000000001</v>
      </c>
      <c r="I4" s="1">
        <f t="shared" si="0"/>
        <v>1.8443333333333334</v>
      </c>
      <c r="J4" s="1">
        <f t="shared" si="5"/>
        <v>1.4935848333333335</v>
      </c>
      <c r="K4" s="1">
        <f t="shared" si="1"/>
        <v>9.5742617521366688E-2</v>
      </c>
      <c r="L4" s="1">
        <f t="shared" si="2"/>
        <v>95.742617521366682</v>
      </c>
      <c r="M4" s="1">
        <f t="shared" si="3"/>
        <v>9.5742617521366693</v>
      </c>
      <c r="N4" s="1">
        <f>AVERAGE(M2:M4)</f>
        <v>9.4988407448297263</v>
      </c>
      <c r="O4" s="1">
        <f>_xlfn.STDEV.P(M2:M4)</f>
        <v>0.10140078900839671</v>
      </c>
    </row>
    <row r="5" spans="1:15" ht="15.6" x14ac:dyDescent="0.3">
      <c r="A5" s="1">
        <v>4</v>
      </c>
      <c r="B5" s="1" t="s">
        <v>13</v>
      </c>
      <c r="C5" s="1">
        <v>1176.3</v>
      </c>
      <c r="D5" s="1">
        <v>1191.4000000000001</v>
      </c>
      <c r="E5" s="2">
        <f t="shared" si="4"/>
        <v>15.100000000000136</v>
      </c>
      <c r="F5" s="1">
        <v>1.7629999999999999</v>
      </c>
      <c r="G5" s="1">
        <v>1.7689999999999999</v>
      </c>
      <c r="H5" s="1">
        <v>1.75</v>
      </c>
      <c r="I5" s="1">
        <f t="shared" si="0"/>
        <v>1.7606666666666666</v>
      </c>
      <c r="J5" s="1">
        <f t="shared" si="5"/>
        <v>1.4235976666666668</v>
      </c>
      <c r="K5" s="1">
        <f t="shared" si="1"/>
        <v>9.427799116997708E-2</v>
      </c>
      <c r="L5" s="1">
        <f t="shared" si="2"/>
        <v>94.277991169977085</v>
      </c>
      <c r="M5" s="1">
        <f t="shared" si="3"/>
        <v>9.4277991169977078</v>
      </c>
      <c r="N5" s="1"/>
      <c r="O5" s="1"/>
    </row>
    <row r="6" spans="1:15" ht="15.6" x14ac:dyDescent="0.3">
      <c r="A6" s="1">
        <v>5</v>
      </c>
      <c r="B6" s="1" t="s">
        <v>13</v>
      </c>
      <c r="C6" s="1">
        <v>1178.8</v>
      </c>
      <c r="D6" s="1">
        <v>1194.3</v>
      </c>
      <c r="E6" s="2">
        <f t="shared" si="4"/>
        <v>15.5</v>
      </c>
      <c r="F6" s="1">
        <v>1.7729999999999999</v>
      </c>
      <c r="G6" s="1">
        <v>1.7729999999999999</v>
      </c>
      <c r="H6" s="1">
        <v>1.774</v>
      </c>
      <c r="I6" s="1">
        <f t="shared" si="0"/>
        <v>1.7733333333333334</v>
      </c>
      <c r="J6" s="1">
        <f t="shared" si="5"/>
        <v>1.4341933333333334</v>
      </c>
      <c r="K6" s="1">
        <f t="shared" si="1"/>
        <v>9.2528602150537639E-2</v>
      </c>
      <c r="L6" s="1">
        <f t="shared" si="2"/>
        <v>92.528602150537637</v>
      </c>
      <c r="M6" s="1">
        <f t="shared" si="3"/>
        <v>9.2528602150537633</v>
      </c>
      <c r="N6" s="1"/>
      <c r="O6" s="1"/>
    </row>
    <row r="7" spans="1:15" ht="15.6" x14ac:dyDescent="0.3">
      <c r="A7" s="1">
        <v>6</v>
      </c>
      <c r="B7" s="1" t="s">
        <v>13</v>
      </c>
      <c r="C7" s="1">
        <v>1176.0999999999999</v>
      </c>
      <c r="D7" s="1">
        <v>1195.0999999999999</v>
      </c>
      <c r="E7" s="2">
        <f t="shared" si="4"/>
        <v>19</v>
      </c>
      <c r="F7" s="1">
        <v>2.2029999999999998</v>
      </c>
      <c r="G7" s="1">
        <v>2.2130000000000001</v>
      </c>
      <c r="H7" s="1">
        <v>2.2189999999999999</v>
      </c>
      <c r="I7" s="1">
        <f t="shared" si="0"/>
        <v>2.2116666666666664</v>
      </c>
      <c r="J7" s="1">
        <f t="shared" si="5"/>
        <v>1.8008591666666667</v>
      </c>
      <c r="K7" s="1">
        <f t="shared" si="1"/>
        <v>9.4782061403508769E-2</v>
      </c>
      <c r="L7" s="1">
        <f t="shared" si="2"/>
        <v>94.782061403508763</v>
      </c>
      <c r="M7" s="1">
        <f t="shared" si="3"/>
        <v>9.4782061403508777</v>
      </c>
      <c r="N7" s="1">
        <f>AVERAGE(M5:M7)</f>
        <v>9.3862884908007818</v>
      </c>
      <c r="O7" s="1">
        <f>_xlfn.STDEV.P(M5:M7)</f>
        <v>9.6566196906401239E-2</v>
      </c>
    </row>
    <row r="8" spans="1:15" ht="15.6" x14ac:dyDescent="0.3">
      <c r="A8" s="1">
        <v>7</v>
      </c>
      <c r="B8" s="1" t="s">
        <v>14</v>
      </c>
      <c r="C8" s="1">
        <v>1176.2</v>
      </c>
      <c r="D8" s="1">
        <v>1188.0999999999999</v>
      </c>
      <c r="E8" s="2">
        <f t="shared" si="4"/>
        <v>11.899999999999864</v>
      </c>
      <c r="F8" s="1">
        <v>0.58699999999999997</v>
      </c>
      <c r="G8" s="1">
        <v>0.58699999999999997</v>
      </c>
      <c r="H8" s="1">
        <v>0.58499999999999996</v>
      </c>
      <c r="I8" s="1">
        <f t="shared" si="0"/>
        <v>0.58633333333333326</v>
      </c>
      <c r="J8" s="1">
        <f t="shared" si="5"/>
        <v>0.44126783333333325</v>
      </c>
      <c r="K8" s="1">
        <f t="shared" si="1"/>
        <v>3.7081330532213304E-2</v>
      </c>
      <c r="L8" s="1">
        <f t="shared" si="2"/>
        <v>37.0813305322133</v>
      </c>
      <c r="M8" s="1">
        <f t="shared" si="3"/>
        <v>3.7081330532213306</v>
      </c>
      <c r="N8" s="1"/>
      <c r="O8" s="1"/>
    </row>
    <row r="9" spans="1:15" ht="15.6" x14ac:dyDescent="0.3">
      <c r="A9" s="1">
        <v>8</v>
      </c>
      <c r="B9" s="1" t="s">
        <v>14</v>
      </c>
      <c r="C9" s="1">
        <v>1175.5999999999999</v>
      </c>
      <c r="D9" s="1">
        <v>1187.5</v>
      </c>
      <c r="E9" s="2">
        <f t="shared" si="4"/>
        <v>11.900000000000091</v>
      </c>
      <c r="F9" s="1">
        <v>0.46</v>
      </c>
      <c r="G9" s="1">
        <v>0.45300000000000001</v>
      </c>
      <c r="H9" s="1">
        <v>0.45</v>
      </c>
      <c r="I9" s="1">
        <f t="shared" si="0"/>
        <v>0.45433333333333331</v>
      </c>
      <c r="J9" s="1">
        <f t="shared" si="5"/>
        <v>0.33084983333333329</v>
      </c>
      <c r="K9" s="1">
        <f t="shared" si="1"/>
        <v>2.7802507002800902E-2</v>
      </c>
      <c r="L9" s="1">
        <f t="shared" si="2"/>
        <v>27.802507002800901</v>
      </c>
      <c r="M9" s="1">
        <f t="shared" si="3"/>
        <v>2.7802507002800905</v>
      </c>
      <c r="N9" s="1"/>
      <c r="O9" s="1"/>
    </row>
    <row r="10" spans="1:15" ht="15.6" x14ac:dyDescent="0.3">
      <c r="A10" s="1">
        <v>9</v>
      </c>
      <c r="B10" s="1" t="s">
        <v>14</v>
      </c>
      <c r="C10" s="1">
        <v>1170.8</v>
      </c>
      <c r="D10" s="1">
        <v>1185.5</v>
      </c>
      <c r="E10" s="2">
        <f t="shared" si="4"/>
        <v>14.700000000000045</v>
      </c>
      <c r="F10" s="1">
        <v>0.72299999999999998</v>
      </c>
      <c r="G10" s="1">
        <v>0.74</v>
      </c>
      <c r="H10" s="1">
        <v>0.72099999999999997</v>
      </c>
      <c r="I10" s="1">
        <f t="shared" si="0"/>
        <v>0.72800000000000009</v>
      </c>
      <c r="J10" s="1">
        <f t="shared" si="5"/>
        <v>0.55977200000000005</v>
      </c>
      <c r="K10" s="1">
        <f t="shared" si="1"/>
        <v>3.8079727891156351E-2</v>
      </c>
      <c r="L10" s="1">
        <f t="shared" si="2"/>
        <v>38.079727891156352</v>
      </c>
      <c r="M10" s="1">
        <f t="shared" si="3"/>
        <v>3.807972789115635</v>
      </c>
      <c r="N10" s="1">
        <f>AVERAGE(M8:M10)</f>
        <v>3.432118847539019</v>
      </c>
      <c r="O10" s="1">
        <f>_xlfn.STDEV.P(M8:M10)</f>
        <v>0.46273898637997379</v>
      </c>
    </row>
    <row r="11" spans="1:15" ht="15.6" x14ac:dyDescent="0.3">
      <c r="A11" s="1">
        <v>10</v>
      </c>
      <c r="B11" s="1" t="s">
        <v>15</v>
      </c>
      <c r="C11" s="1">
        <v>1177.4000000000001</v>
      </c>
      <c r="D11" s="1">
        <v>1197.4000000000001</v>
      </c>
      <c r="E11" s="2">
        <f t="shared" si="4"/>
        <v>20</v>
      </c>
      <c r="F11" s="1">
        <v>2.262</v>
      </c>
      <c r="G11" s="1">
        <v>2.266</v>
      </c>
      <c r="H11" s="1">
        <v>2.2679999999999998</v>
      </c>
      <c r="I11" s="1">
        <f t="shared" si="0"/>
        <v>2.2653333333333334</v>
      </c>
      <c r="J11" s="1">
        <f t="shared" si="5"/>
        <v>1.8457513333333335</v>
      </c>
      <c r="K11" s="1">
        <f t="shared" si="1"/>
        <v>9.2287566666666682E-2</v>
      </c>
      <c r="L11" s="1">
        <f t="shared" si="2"/>
        <v>92.287566666666677</v>
      </c>
      <c r="M11" s="1">
        <f t="shared" si="3"/>
        <v>9.2287566666666674</v>
      </c>
      <c r="N11" s="1"/>
      <c r="O11" s="1"/>
    </row>
    <row r="12" spans="1:15" ht="15.6" x14ac:dyDescent="0.3">
      <c r="A12" s="1">
        <v>11</v>
      </c>
      <c r="B12" s="1" t="s">
        <v>16</v>
      </c>
      <c r="C12" s="1">
        <v>1176.0999999999999</v>
      </c>
      <c r="D12" s="1">
        <v>1191.5999999999999</v>
      </c>
      <c r="E12" s="2">
        <f t="shared" si="4"/>
        <v>15.5</v>
      </c>
      <c r="F12" s="1">
        <v>1.7230000000000001</v>
      </c>
      <c r="G12" s="1">
        <v>1.724</v>
      </c>
      <c r="H12" s="1">
        <v>1.7190000000000001</v>
      </c>
      <c r="I12" s="1">
        <f t="shared" si="0"/>
        <v>1.7220000000000002</v>
      </c>
      <c r="J12" s="1">
        <f t="shared" si="5"/>
        <v>1.3912530000000003</v>
      </c>
      <c r="K12" s="1">
        <f t="shared" si="1"/>
        <v>8.975825806451615E-2</v>
      </c>
      <c r="L12" s="1">
        <f t="shared" si="2"/>
        <v>89.758258064516156</v>
      </c>
      <c r="M12" s="1">
        <f t="shared" si="3"/>
        <v>8.9758258064516152</v>
      </c>
      <c r="N12" s="1"/>
      <c r="O12" s="1"/>
    </row>
    <row r="13" spans="1:15" ht="15.6" x14ac:dyDescent="0.3">
      <c r="A13" s="1">
        <v>12</v>
      </c>
      <c r="B13" s="1" t="s">
        <v>16</v>
      </c>
      <c r="C13" s="1">
        <v>1175.3</v>
      </c>
      <c r="D13" s="1">
        <v>1190.8</v>
      </c>
      <c r="E13" s="2">
        <f t="shared" si="4"/>
        <v>15.5</v>
      </c>
      <c r="F13" s="1">
        <v>1.819</v>
      </c>
      <c r="G13" s="1">
        <v>1.82</v>
      </c>
      <c r="H13" s="1">
        <v>1.8180000000000001</v>
      </c>
      <c r="I13" s="1">
        <f t="shared" si="0"/>
        <v>1.8190000000000002</v>
      </c>
      <c r="J13" s="1">
        <f t="shared" si="5"/>
        <v>1.4723935000000004</v>
      </c>
      <c r="K13" s="1">
        <f t="shared" si="1"/>
        <v>9.4993129032258081E-2</v>
      </c>
      <c r="L13" s="1">
        <f t="shared" si="2"/>
        <v>94.993129032258082</v>
      </c>
      <c r="M13" s="1">
        <f t="shared" si="3"/>
        <v>9.4993129032258086</v>
      </c>
      <c r="N13" s="1">
        <f>AVERAGE(M11:M13)</f>
        <v>9.2346317921146976</v>
      </c>
      <c r="O13" s="1">
        <f>_xlfn.STDEV.P(M11:M13)</f>
        <v>0.21375308644405733</v>
      </c>
    </row>
    <row r="14" spans="1:15" ht="15.6" x14ac:dyDescent="0.3">
      <c r="A14" s="1">
        <v>13</v>
      </c>
      <c r="B14" s="1" t="s">
        <v>17</v>
      </c>
      <c r="C14" s="1">
        <v>1173.5999999999999</v>
      </c>
      <c r="D14" s="1">
        <v>1189.5999999999999</v>
      </c>
      <c r="E14" s="2">
        <f t="shared" si="4"/>
        <v>16</v>
      </c>
      <c r="F14" s="1">
        <v>1.696</v>
      </c>
      <c r="G14" s="1">
        <v>1.708</v>
      </c>
      <c r="H14" s="1">
        <v>1.702</v>
      </c>
      <c r="I14" s="1">
        <f t="shared" si="0"/>
        <v>1.702</v>
      </c>
      <c r="J14" s="1">
        <f t="shared" si="5"/>
        <v>1.3745230000000002</v>
      </c>
      <c r="K14" s="1">
        <f t="shared" si="1"/>
        <v>8.590768750000001E-2</v>
      </c>
      <c r="L14" s="1">
        <f t="shared" si="2"/>
        <v>85.907687500000009</v>
      </c>
      <c r="M14" s="1">
        <f t="shared" si="3"/>
        <v>8.5907687500000005</v>
      </c>
      <c r="N14" s="1"/>
      <c r="O14" s="1"/>
    </row>
    <row r="15" spans="1:15" ht="15.6" x14ac:dyDescent="0.3">
      <c r="A15" s="1">
        <v>14</v>
      </c>
      <c r="B15" s="1" t="s">
        <v>18</v>
      </c>
      <c r="C15" s="1">
        <v>1172.2</v>
      </c>
      <c r="D15" s="1">
        <v>1191.7</v>
      </c>
      <c r="E15" s="2">
        <f t="shared" si="4"/>
        <v>19.5</v>
      </c>
      <c r="F15" s="1">
        <v>2.4430000000000001</v>
      </c>
      <c r="G15" s="1">
        <v>2.4430000000000001</v>
      </c>
      <c r="H15" s="1">
        <v>2.444</v>
      </c>
      <c r="I15" s="1">
        <f t="shared" si="0"/>
        <v>2.4433333333333334</v>
      </c>
      <c r="J15" s="1">
        <f t="shared" si="5"/>
        <v>1.9946483333333336</v>
      </c>
      <c r="K15" s="1">
        <f t="shared" si="1"/>
        <v>0.10228965811965814</v>
      </c>
      <c r="L15" s="1">
        <f t="shared" si="2"/>
        <v>102.28965811965814</v>
      </c>
      <c r="M15" s="1">
        <f t="shared" si="3"/>
        <v>10.228965811965814</v>
      </c>
      <c r="N15" s="1"/>
      <c r="O15" s="1"/>
    </row>
    <row r="16" spans="1:15" ht="15.6" x14ac:dyDescent="0.3">
      <c r="A16" s="1">
        <v>15</v>
      </c>
      <c r="B16" s="1" t="s">
        <v>18</v>
      </c>
      <c r="C16" s="1">
        <v>1172.3</v>
      </c>
      <c r="D16" s="1">
        <v>1191.7</v>
      </c>
      <c r="E16" s="2">
        <f t="shared" si="4"/>
        <v>19.400000000000091</v>
      </c>
      <c r="F16" s="1">
        <v>2.6419999999999999</v>
      </c>
      <c r="G16" s="1">
        <v>2.65</v>
      </c>
      <c r="H16" s="1">
        <v>2.661</v>
      </c>
      <c r="I16" s="1">
        <f t="shared" si="0"/>
        <v>2.6509999999999998</v>
      </c>
      <c r="J16" s="1">
        <f t="shared" si="5"/>
        <v>2.1683615000000001</v>
      </c>
      <c r="K16" s="1">
        <f t="shared" si="1"/>
        <v>0.11177121134020566</v>
      </c>
      <c r="L16" s="1">
        <f t="shared" si="2"/>
        <v>111.77121134020567</v>
      </c>
      <c r="M16" s="1">
        <f t="shared" si="3"/>
        <v>11.177121134020567</v>
      </c>
      <c r="N16" s="1">
        <f>AVERAGE(M14:M16)</f>
        <v>9.9989518986621277</v>
      </c>
      <c r="O16" s="1">
        <f>_xlfn.STDEV.P(M14:M16)</f>
        <v>1.068327185780694</v>
      </c>
    </row>
    <row r="17" spans="1:15" ht="15.6" x14ac:dyDescent="0.3">
      <c r="A17" s="1">
        <v>16</v>
      </c>
      <c r="B17" s="1" t="s">
        <v>19</v>
      </c>
      <c r="C17" s="1">
        <v>1179.2</v>
      </c>
      <c r="D17" s="1">
        <v>1190.9000000000001</v>
      </c>
      <c r="E17" s="2">
        <f t="shared" si="4"/>
        <v>11.700000000000045</v>
      </c>
      <c r="F17" s="1">
        <v>0.54300000000000004</v>
      </c>
      <c r="G17" s="1">
        <v>0.54</v>
      </c>
      <c r="H17" s="1">
        <v>0.53400000000000003</v>
      </c>
      <c r="I17" s="1">
        <f t="shared" si="0"/>
        <v>0.53900000000000003</v>
      </c>
      <c r="J17" s="1">
        <f t="shared" si="5"/>
        <v>0.40167350000000002</v>
      </c>
      <c r="K17" s="1">
        <f t="shared" si="1"/>
        <v>3.4331068376068245E-2</v>
      </c>
      <c r="L17" s="1">
        <f t="shared" si="2"/>
        <v>34.331068376068245</v>
      </c>
      <c r="M17" s="1">
        <f t="shared" si="3"/>
        <v>3.4331068376068243</v>
      </c>
      <c r="N17" s="1"/>
      <c r="O17" s="1"/>
    </row>
    <row r="18" spans="1:15" ht="15.6" x14ac:dyDescent="0.3">
      <c r="A18" s="1">
        <v>17</v>
      </c>
      <c r="B18" s="1" t="s">
        <v>20</v>
      </c>
      <c r="C18" s="1">
        <v>1172.5</v>
      </c>
      <c r="D18" s="1">
        <v>1181.5</v>
      </c>
      <c r="E18" s="2">
        <f t="shared" si="4"/>
        <v>9</v>
      </c>
      <c r="F18" s="1">
        <v>0.45300000000000001</v>
      </c>
      <c r="G18" s="1">
        <v>0.46300000000000002</v>
      </c>
      <c r="H18" s="1">
        <v>0.45500000000000002</v>
      </c>
      <c r="I18" s="1">
        <f t="shared" si="0"/>
        <v>0.45700000000000002</v>
      </c>
      <c r="J18" s="1">
        <f t="shared" si="5"/>
        <v>0.3330805</v>
      </c>
      <c r="K18" s="1">
        <f t="shared" si="1"/>
        <v>3.7008944444444442E-2</v>
      </c>
      <c r="L18" s="1">
        <f t="shared" si="2"/>
        <v>37.008944444444438</v>
      </c>
      <c r="M18" s="1">
        <f t="shared" si="3"/>
        <v>3.7008944444444443</v>
      </c>
      <c r="N18" s="1"/>
      <c r="O18" s="1"/>
    </row>
    <row r="19" spans="1:15" ht="15.6" x14ac:dyDescent="0.3">
      <c r="A19" s="1">
        <v>18</v>
      </c>
      <c r="B19" s="1" t="s">
        <v>20</v>
      </c>
      <c r="C19" s="1">
        <v>1175.5</v>
      </c>
      <c r="D19" s="1">
        <v>1184</v>
      </c>
      <c r="E19" s="2">
        <f t="shared" si="4"/>
        <v>8.5</v>
      </c>
      <c r="F19" s="1">
        <v>0.36899999999999999</v>
      </c>
      <c r="G19" s="1">
        <v>0.38300000000000001</v>
      </c>
      <c r="H19" s="1">
        <v>0.373</v>
      </c>
      <c r="I19" s="1">
        <f t="shared" si="0"/>
        <v>0.375</v>
      </c>
      <c r="J19" s="1">
        <f t="shared" si="5"/>
        <v>0.26448749999999999</v>
      </c>
      <c r="K19" s="1">
        <f t="shared" si="1"/>
        <v>3.1116176470588234E-2</v>
      </c>
      <c r="L19" s="1">
        <f t="shared" si="2"/>
        <v>31.116176470588233</v>
      </c>
      <c r="M19" s="1">
        <f t="shared" si="3"/>
        <v>3.1116176470588233</v>
      </c>
      <c r="N19" s="1">
        <f>AVERAGE(M17:M19)</f>
        <v>3.4152063097033643</v>
      </c>
      <c r="O19" s="1">
        <f>_xlfn.STDEV.P(M17:M19)</f>
        <v>0.24090400253860525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C. Root, stem and leaf tissue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Dampanaboina, Lavanya</dc:creator>
  <cp:lastModifiedBy>Nam Nguyen</cp:lastModifiedBy>
  <dcterms:created xsi:type="dcterms:W3CDTF">2021-04-30T02:55:04Z</dcterms:created>
  <dcterms:modified xsi:type="dcterms:W3CDTF">2021-04-30T17:54:13Z</dcterms:modified>
</cp:coreProperties>
</file>