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anpaulpaluzzi/Dropbox/Manuscripts/JoVE mosquito biology/Figures/"/>
    </mc:Choice>
  </mc:AlternateContent>
  <xr:revisionPtr revIDLastSave="0" documentId="8_{F55692C0-E2AC-9745-9DD6-D0B1EF1074E2}" xr6:coauthVersionLast="45" xr6:coauthVersionMax="45" xr10:uidLastSave="{00000000-0000-0000-0000-000000000000}"/>
  <bookViews>
    <workbookView xWindow="20" yWindow="460" windowWidth="28780" windowHeight="15420" xr2:uid="{BD722BBA-9A12-BA4E-B8A4-3668330409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10" i="1"/>
  <c r="F11" i="1"/>
  <c r="F12" i="1"/>
  <c r="E12" i="1"/>
  <c r="C14" i="1" l="1"/>
  <c r="D12" i="1"/>
  <c r="D11" i="1"/>
  <c r="E11" i="1" s="1"/>
  <c r="D10" i="1"/>
  <c r="E10" i="1" s="1"/>
  <c r="D9" i="1"/>
  <c r="E9" i="1" s="1"/>
  <c r="F9" i="1" s="1"/>
  <c r="D8" i="1"/>
  <c r="E8" i="1" s="1"/>
  <c r="D7" i="1"/>
  <c r="E7" i="1" s="1"/>
  <c r="D6" i="1"/>
  <c r="E6" i="1" s="1"/>
  <c r="F6" i="1" s="1"/>
  <c r="D5" i="1"/>
  <c r="E5" i="1" s="1"/>
  <c r="F5" i="1" s="1"/>
  <c r="D4" i="1"/>
  <c r="E4" i="1" l="1"/>
  <c r="F4" i="1" s="1"/>
  <c r="D14" i="1"/>
  <c r="E14" i="1" l="1"/>
  <c r="F15" i="1"/>
  <c r="F14" i="1"/>
</calcChain>
</file>

<file path=xl/sharedStrings.xml><?xml version="1.0" encoding="utf-8"?>
<sst xmlns="http://schemas.openxmlformats.org/spreadsheetml/2006/main" count="13" uniqueCount="10">
  <si>
    <t>Droplet diameter (units)</t>
  </si>
  <si>
    <t>Droplet diameter (um)</t>
  </si>
  <si>
    <t>Secretion Rate (nl/min)</t>
  </si>
  <si>
    <t>n</t>
  </si>
  <si>
    <t>Mean</t>
  </si>
  <si>
    <t>STD ERR</t>
  </si>
  <si>
    <r>
      <t>Droplet volume (um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</si>
  <si>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t>DH31-stimulated MTs</t>
  </si>
  <si>
    <t>Measured with stage micrometer (1mm = 51 units at 50X, therefore 1 unit = 19.60784314 um)</t>
  </si>
  <si>
    <t>Treatment #1 (60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</si>
</sst>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E07E4-5D5C-5B49-B55D-3E07C97AB742}">
  <dimension ref="A1:F24"/>
  <sheetViews>
    <sheetView tabSelected="1" topLeftCell="C1" zoomScale="125" workbookViewId="0">
      <selection activeCell="H21" sqref="H21"/>
    </sheetView>
  </sheetViews>
  <sheetFormatPr baseColWidth="10" defaultRowHeight="16" x14ac:dyDescent="0.2"/>
  <cols>
    <col min="1" max="1" width="2.83203125" style="1" customWidth="1"/>
    <col min="2" max="2" width="10.83203125" style="1"/>
    <col min="3" max="3" width="22.5" style="1" customWidth="1"/>
    <col min="4" max="4" width="22.1640625" style="1" customWidth="1"/>
    <col min="5" max="5" width="21.83203125" style="1" customWidth="1"/>
    <col min="6" max="6" width="26.1640625" style="1" customWidth="1"/>
    <col min="7" max="16384" width="10.83203125" style="1"/>
  </cols>
  <sheetData>
    <row r="1" spans="1:6" x14ac:dyDescent="0.2">
      <c r="A1" s="10" t="s">
        <v>8</v>
      </c>
      <c r="B1" s="10"/>
      <c r="C1" s="10"/>
      <c r="D1" s="10"/>
      <c r="E1" s="10"/>
      <c r="F1" s="10"/>
    </row>
    <row r="2" spans="1:6" ht="27" customHeight="1" x14ac:dyDescent="0.2">
      <c r="A2" s="11" t="s">
        <v>7</v>
      </c>
      <c r="B2" s="11"/>
      <c r="C2" s="7" t="s">
        <v>0</v>
      </c>
      <c r="D2" s="7" t="s">
        <v>1</v>
      </c>
      <c r="E2" s="7" t="s">
        <v>6</v>
      </c>
      <c r="F2" s="7" t="s">
        <v>2</v>
      </c>
    </row>
    <row r="3" spans="1:6" x14ac:dyDescent="0.2">
      <c r="A3" s="7"/>
      <c r="B3" s="7" t="s">
        <v>3</v>
      </c>
      <c r="C3" s="7" t="s">
        <v>9</v>
      </c>
      <c r="D3" s="7" t="s">
        <v>9</v>
      </c>
      <c r="E3" s="7" t="s">
        <v>9</v>
      </c>
      <c r="F3" s="7" t="s">
        <v>9</v>
      </c>
    </row>
    <row r="4" spans="1:6" x14ac:dyDescent="0.2">
      <c r="A4" s="2"/>
      <c r="B4" s="3">
        <v>1</v>
      </c>
      <c r="C4" s="8">
        <v>16</v>
      </c>
      <c r="D4" s="12">
        <f>C4*19.60784314</f>
        <v>313.72549024</v>
      </c>
      <c r="E4" s="13">
        <f>(PI()/6)*POWER(D4,3)</f>
        <v>16167692.559810247</v>
      </c>
      <c r="F4" s="13">
        <f>((E4/60)/1000000000)*1000</f>
        <v>0.26946154266350414</v>
      </c>
    </row>
    <row r="5" spans="1:6" x14ac:dyDescent="0.2">
      <c r="A5" s="2"/>
      <c r="B5" s="3">
        <v>2</v>
      </c>
      <c r="C5" s="8">
        <v>14</v>
      </c>
      <c r="D5" s="12">
        <f t="shared" ref="D5:D12" si="0">C5*19.60784314</f>
        <v>274.50980396</v>
      </c>
      <c r="E5" s="13">
        <f t="shared" ref="E5:E11" si="1">(PI()/6)*POWER(D5,3)</f>
        <v>10831090.914091632</v>
      </c>
      <c r="F5" s="13">
        <f t="shared" ref="F5:F12" si="2">((E5/60)/1000000000)*1000</f>
        <v>0.18051818190152719</v>
      </c>
    </row>
    <row r="6" spans="1:6" x14ac:dyDescent="0.2">
      <c r="A6" s="2"/>
      <c r="B6" s="3">
        <v>3</v>
      </c>
      <c r="C6" s="8">
        <v>17</v>
      </c>
      <c r="D6" s="12">
        <f t="shared" si="0"/>
        <v>333.33333338</v>
      </c>
      <c r="E6" s="13">
        <f t="shared" si="1"/>
        <v>19392547.252526306</v>
      </c>
      <c r="F6" s="13">
        <f t="shared" si="2"/>
        <v>0.3232091208754384</v>
      </c>
    </row>
    <row r="7" spans="1:6" x14ac:dyDescent="0.2">
      <c r="A7" s="2"/>
      <c r="B7" s="3">
        <v>4</v>
      </c>
      <c r="C7" s="8">
        <v>13</v>
      </c>
      <c r="D7" s="12">
        <f t="shared" si="0"/>
        <v>254.90196082</v>
      </c>
      <c r="E7" s="13">
        <f t="shared" si="1"/>
        <v>8671977.6742927525</v>
      </c>
      <c r="F7" s="13">
        <f t="shared" si="2"/>
        <v>0.14453296123821255</v>
      </c>
    </row>
    <row r="8" spans="1:6" x14ac:dyDescent="0.2">
      <c r="A8" s="2"/>
      <c r="B8" s="3">
        <v>5</v>
      </c>
      <c r="C8" s="8">
        <v>14</v>
      </c>
      <c r="D8" s="12">
        <f t="shared" si="0"/>
        <v>274.50980396</v>
      </c>
      <c r="E8" s="13">
        <f t="shared" si="1"/>
        <v>10831090.914091632</v>
      </c>
      <c r="F8" s="13">
        <f t="shared" si="2"/>
        <v>0.18051818190152719</v>
      </c>
    </row>
    <row r="9" spans="1:6" x14ac:dyDescent="0.2">
      <c r="A9" s="2"/>
      <c r="B9" s="3">
        <v>6</v>
      </c>
      <c r="C9" s="8">
        <v>22</v>
      </c>
      <c r="D9" s="12">
        <f t="shared" si="0"/>
        <v>431.37254908</v>
      </c>
      <c r="E9" s="13">
        <f t="shared" si="1"/>
        <v>42029685.150600471</v>
      </c>
      <c r="F9" s="13">
        <f t="shared" si="2"/>
        <v>0.70049475251000781</v>
      </c>
    </row>
    <row r="10" spans="1:6" x14ac:dyDescent="0.2">
      <c r="A10" s="2"/>
      <c r="B10" s="3">
        <v>7</v>
      </c>
      <c r="C10" s="8">
        <v>15</v>
      </c>
      <c r="D10" s="12">
        <f t="shared" si="0"/>
        <v>294.1176471</v>
      </c>
      <c r="E10" s="13">
        <f t="shared" si="1"/>
        <v>13321768.161464741</v>
      </c>
      <c r="F10" s="13">
        <f t="shared" si="2"/>
        <v>0.2220294693577457</v>
      </c>
    </row>
    <row r="11" spans="1:6" x14ac:dyDescent="0.2">
      <c r="A11" s="2"/>
      <c r="B11" s="3">
        <v>8</v>
      </c>
      <c r="C11" s="8">
        <v>16</v>
      </c>
      <c r="D11" s="12">
        <f t="shared" si="0"/>
        <v>313.72549024</v>
      </c>
      <c r="E11" s="13">
        <f t="shared" si="1"/>
        <v>16167692.559810247</v>
      </c>
      <c r="F11" s="13">
        <f t="shared" si="2"/>
        <v>0.26946154266350414</v>
      </c>
    </row>
    <row r="12" spans="1:6" x14ac:dyDescent="0.2">
      <c r="A12" s="2"/>
      <c r="B12" s="3">
        <v>9</v>
      </c>
      <c r="C12" s="8">
        <v>20</v>
      </c>
      <c r="D12" s="12">
        <f t="shared" si="0"/>
        <v>392.1568628</v>
      </c>
      <c r="E12" s="13">
        <f>(PI()/6)*POWER(D12,3)</f>
        <v>31577524.530879393</v>
      </c>
      <c r="F12" s="13">
        <f t="shared" si="2"/>
        <v>0.52629207551465662</v>
      </c>
    </row>
    <row r="13" spans="1:6" x14ac:dyDescent="0.2">
      <c r="A13" s="2"/>
      <c r="B13" s="3"/>
      <c r="C13" s="8"/>
      <c r="D13" s="12"/>
      <c r="E13" s="13"/>
      <c r="F13" s="13"/>
    </row>
    <row r="14" spans="1:6" x14ac:dyDescent="0.2">
      <c r="A14" s="8"/>
      <c r="B14" s="4" t="s">
        <v>4</v>
      </c>
      <c r="C14" s="4">
        <f>AVERAGE(C4:C12)</f>
        <v>16.333333333333332</v>
      </c>
      <c r="D14" s="14">
        <f>AVERAGE(D4:D12)</f>
        <v>320.26143795333331</v>
      </c>
      <c r="E14" s="14">
        <f>AVERAGE(E4:E12)</f>
        <v>18776785.524174154</v>
      </c>
      <c r="F14" s="14">
        <f>AVERAGE(F4:F12)</f>
        <v>0.31294642540290263</v>
      </c>
    </row>
    <row r="15" spans="1:6" x14ac:dyDescent="0.2">
      <c r="A15" s="8"/>
      <c r="B15" s="5" t="s">
        <v>5</v>
      </c>
      <c r="C15" s="5"/>
      <c r="D15" s="15"/>
      <c r="E15" s="16"/>
      <c r="F15" s="16">
        <f>STDEV(F4:F12)/SQRT(COUNT(F4:F12))</f>
        <v>6.1384572392168046E-2</v>
      </c>
    </row>
    <row r="16" spans="1:6" x14ac:dyDescent="0.2">
      <c r="A16" s="5"/>
      <c r="B16" s="5"/>
      <c r="C16" s="5"/>
      <c r="D16" s="5"/>
      <c r="E16" s="9"/>
      <c r="F16" s="9"/>
    </row>
    <row r="17" spans="1:6" x14ac:dyDescent="0.2">
      <c r="A17" s="5"/>
      <c r="B17" s="5"/>
      <c r="C17" s="5"/>
      <c r="D17" s="5"/>
      <c r="E17" s="5"/>
      <c r="F17" s="5"/>
    </row>
    <row r="18" spans="1:6" x14ac:dyDescent="0.2">
      <c r="A18" s="4"/>
      <c r="B18" s="4"/>
      <c r="C18" s="5"/>
      <c r="D18" s="4"/>
      <c r="E18" s="4"/>
      <c r="F18" s="4"/>
    </row>
    <row r="19" spans="1:6" x14ac:dyDescent="0.2">
      <c r="A19" s="4"/>
      <c r="B19" s="4"/>
      <c r="C19" s="4"/>
      <c r="D19" s="4"/>
      <c r="E19" s="4"/>
      <c r="F19" s="4"/>
    </row>
    <row r="20" spans="1:6" x14ac:dyDescent="0.2">
      <c r="A20" s="5"/>
      <c r="B20" s="5"/>
      <c r="C20" s="5"/>
      <c r="D20" s="5"/>
      <c r="E20" s="5"/>
      <c r="F20" s="5"/>
    </row>
    <row r="21" spans="1:6" x14ac:dyDescent="0.2">
      <c r="A21" s="4"/>
      <c r="B21" s="5"/>
      <c r="C21" s="5"/>
      <c r="D21" s="5"/>
      <c r="E21" s="6"/>
      <c r="F21" s="6"/>
    </row>
    <row r="22" spans="1:6" x14ac:dyDescent="0.2">
      <c r="A22" s="4"/>
      <c r="B22" s="5"/>
      <c r="C22" s="5"/>
      <c r="D22" s="5"/>
      <c r="E22" s="4"/>
      <c r="F22" s="4"/>
    </row>
    <row r="23" spans="1:6" x14ac:dyDescent="0.2">
      <c r="A23" s="4"/>
      <c r="B23" s="5"/>
      <c r="C23" s="5"/>
      <c r="D23" s="5"/>
      <c r="E23" s="6"/>
      <c r="F23" s="6"/>
    </row>
    <row r="24" spans="1:6" x14ac:dyDescent="0.2">
      <c r="A24" s="4"/>
      <c r="B24" s="5"/>
      <c r="C24" s="5"/>
      <c r="D24" s="5"/>
      <c r="E24" s="6"/>
      <c r="F24" s="6"/>
    </row>
  </sheetData>
  <mergeCells count="2">
    <mergeCell ref="A1:F1"/>
    <mergeCell ref="A2:B2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Farwa Sajadi</dc:creator>
  <cp:lastModifiedBy>Jean-Paul Paluzzi</cp:lastModifiedBy>
  <cp:lastPrinted>2020-07-10T21:31:18Z</cp:lastPrinted>
  <dcterms:created xsi:type="dcterms:W3CDTF">2020-07-10T20:52:01Z</dcterms:created>
  <dcterms:modified xsi:type="dcterms:W3CDTF">2020-10-08T21:40:13Z</dcterms:modified>
</cp:coreProperties>
</file>