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7256" windowHeight="5784"/>
  </bookViews>
  <sheets>
    <sheet name="materials" sheetId="1" r:id="rId1"/>
    <sheet name="DV-IDENTITY-0" sheetId="4" state="veryHidden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<sst xmlns="http://schemas.openxmlformats.org/spreadsheetml/2006/main" count="73" uniqueCount="67">
  <si>
    <t>Company</t>
  </si>
  <si>
    <t>Catalog Number</t>
  </si>
  <si>
    <t>AAAAAH384Q8=</t>
  </si>
  <si>
    <t>Name of Material/ Equipment</t>
  </si>
  <si>
    <t>Living Systems Instrumentation, Burlington, Vt, USA</t>
  </si>
  <si>
    <t>THR-G</t>
  </si>
  <si>
    <t>PS-200-P</t>
  </si>
  <si>
    <t>Pressure Servo Controller</t>
  </si>
  <si>
    <t>Servo Pump</t>
  </si>
  <si>
    <t>PS-200-S</t>
  </si>
  <si>
    <t>Nylon thread for tying blood vessels</t>
  </si>
  <si>
    <t>Molecular Devices, San Jose, CA, USA</t>
  </si>
  <si>
    <t>AxoScope software</t>
  </si>
  <si>
    <t>Custom glass tubing</t>
  </si>
  <si>
    <t>Drummond Scientific Company</t>
  </si>
  <si>
    <t>9-000-3301</t>
  </si>
  <si>
    <t xml:space="preserve"> </t>
  </si>
  <si>
    <t>P-97</t>
  </si>
  <si>
    <t>Sutter Instruments, Novato, CA, USA</t>
  </si>
  <si>
    <t>1 M CaCl2 solution</t>
  </si>
  <si>
    <t>1 M MgCl2 solution</t>
  </si>
  <si>
    <t>15000-10</t>
  </si>
  <si>
    <t>A1R</t>
  </si>
  <si>
    <t>minipuls 3</t>
  </si>
  <si>
    <t>TC-324B</t>
  </si>
  <si>
    <t>SH-27B</t>
  </si>
  <si>
    <t>W11261</t>
  </si>
  <si>
    <t xml:space="preserve">Wheat Germ Agglutinin, Alexa Fluor 488 Conjugate </t>
  </si>
  <si>
    <t>Fine Scientific Tools</t>
  </si>
  <si>
    <t>11295-51</t>
  </si>
  <si>
    <t>Gilson, Middleton, WI, USA</t>
  </si>
  <si>
    <t>Nikon Instruments, USA</t>
  </si>
  <si>
    <t>M1028</t>
  </si>
  <si>
    <t>H3393</t>
  </si>
  <si>
    <t>E7764</t>
  </si>
  <si>
    <t>Micropipette puller</t>
  </si>
  <si>
    <t>Dissecting microscope</t>
  </si>
  <si>
    <t>SZX12</t>
  </si>
  <si>
    <t>64-0981</t>
  </si>
  <si>
    <t>Warner Istruments, Hamden, CT,  USA</t>
  </si>
  <si>
    <t>Olympus, Japan</t>
  </si>
  <si>
    <t>Sigma-Aldrich, USA</t>
  </si>
  <si>
    <t>MilliporeSigma, USA</t>
  </si>
  <si>
    <t>Isotemp 3016S</t>
  </si>
  <si>
    <t>FisherScientific, USA</t>
  </si>
  <si>
    <t>Chiller/water incubator</t>
  </si>
  <si>
    <t>Confocal</t>
  </si>
  <si>
    <t>Digidata 1322A</t>
  </si>
  <si>
    <t>Endothelin-1</t>
  </si>
  <si>
    <t>Forceps</t>
  </si>
  <si>
    <t>Heparin Sodium Salt</t>
  </si>
  <si>
    <t>Isoflurane</t>
  </si>
  <si>
    <t>Peristaltic pump</t>
  </si>
  <si>
    <t>Temperature controller</t>
  </si>
  <si>
    <t>Inline solution Heater</t>
  </si>
  <si>
    <t>Micropipette/cannula holder</t>
  </si>
  <si>
    <t>VETone, Idaho, USA</t>
  </si>
  <si>
    <t>184 SIL ELAST KIT</t>
  </si>
  <si>
    <t>SYLGARD, Germantown, WI, USA</t>
  </si>
  <si>
    <t>PDMS (polydimethylsiloxane)</t>
  </si>
  <si>
    <t>Fine Scientific Tools, Foster City, CA, USA</t>
  </si>
  <si>
    <t>ThermoFisher Scientific, Waltham, MA USA</t>
  </si>
  <si>
    <t>NG2DsRedBAC transgenic mouse</t>
  </si>
  <si>
    <t>The Jackson Laboratory</t>
  </si>
  <si>
    <t>Scissors</t>
  </si>
  <si>
    <t>Warner Instruments, Hamden, CT,  USA</t>
  </si>
  <si>
    <t>#008241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</si>
</sst>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oVE%20Materials%20R2_Tabl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The composition of physiological saline solution (PSS)</v>
          </cell>
          <cell r="B1"/>
          <cell r="C1"/>
          <cell r="D1"/>
          <cell r="E1"/>
        </row>
        <row r="2">
          <cell r="A2" t="str">
            <v>Reagents</v>
          </cell>
        </row>
        <row r="3">
          <cell r="A3" t="str">
            <v>NaCl</v>
          </cell>
        </row>
        <row r="4">
          <cell r="A4" t="str">
            <v>KCl</v>
          </cell>
        </row>
        <row r="5">
          <cell r="A5" t="str">
            <v>MgSO4</v>
          </cell>
        </row>
        <row r="6">
          <cell r="A6" t="str">
            <v>NaH2PO4</v>
          </cell>
        </row>
        <row r="7">
          <cell r="A7" t="str">
            <v>NaHCO3</v>
          </cell>
        </row>
        <row r="8">
          <cell r="A8" t="str">
            <v>glucose</v>
          </cell>
        </row>
        <row r="9">
          <cell r="A9" t="str">
            <v>CaCl2</v>
          </cell>
        </row>
        <row r="12">
          <cell r="A12" t="str">
            <v>The composition of Tyrode's solution</v>
          </cell>
        </row>
        <row r="13">
          <cell r="A13" t="str">
            <v>Reagents</v>
          </cell>
        </row>
        <row r="14">
          <cell r="A14" t="str">
            <v>NaCl</v>
          </cell>
        </row>
        <row r="15">
          <cell r="A15" t="str">
            <v>KCl</v>
          </cell>
        </row>
        <row r="16">
          <cell r="A16" t="str">
            <v>NaH2PO4</v>
          </cell>
        </row>
        <row r="17">
          <cell r="A17" t="str">
            <v>HEPES</v>
          </cell>
        </row>
        <row r="18">
          <cell r="A18" t="str">
            <v>glucose</v>
          </cell>
        </row>
        <row r="19">
          <cell r="A19" t="str">
            <v>CaCl2</v>
          </cell>
        </row>
        <row r="20">
          <cell r="A20" t="str">
            <v>MgCl2.6H2O</v>
          </cell>
        </row>
        <row r="21">
          <cell r="A21"/>
        </row>
        <row r="22">
          <cell r="A22" t="str">
            <v xml:space="preserve">Note: Adjust pH to 7.4 with 1 M NaOH. </v>
          </cell>
        </row>
        <row r="24">
          <cell r="A24" t="str">
            <v>All the chemicals were bought from Sigma, USA.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5"/>
  <sheetViews>
    <sheetView tabSelected="1" workbookViewId="0">
      <selection activeCell="D6" sqref="D6"/>
    </sheetView>
  </sheetViews>
  <sheetFormatPr defaultColWidth="8.88671875" defaultRowHeight="15.6" x14ac:dyDescent="0.3"/>
  <cols>
    <col min="1" max="2" width="49.88671875" style="2" bestFit="1" customWidth="1"/>
    <col min="3" max="3" width="16.88671875" style="8" bestFit="1" customWidth="1"/>
    <col min="4" max="4" width="75" style="5" bestFit="1" customWidth="1"/>
  </cols>
  <sheetData>
    <row r="1" spans="1:4" s="1" customFormat="1" x14ac:dyDescent="0.3">
      <c r="A1" s="3" t="s">
        <v>3</v>
      </c>
      <c r="B1" s="3" t="s">
        <v>0</v>
      </c>
      <c r="C1" s="7" t="s">
        <v>1</v>
      </c>
      <c r="D1" s="4"/>
    </row>
    <row r="2" spans="1:4" x14ac:dyDescent="0.3">
      <c r="A2" s="2" t="s">
        <v>19</v>
      </c>
      <c r="B2" s="2" t="s">
        <v>42</v>
      </c>
      <c r="C2" s="8">
        <v>21115</v>
      </c>
    </row>
    <row r="3" spans="1:4" x14ac:dyDescent="0.3">
      <c r="A3" s="2" t="s">
        <v>20</v>
      </c>
      <c r="B3" s="2" t="s">
        <v>42</v>
      </c>
      <c r="C3" s="8" t="s">
        <v>32</v>
      </c>
    </row>
    <row r="4" spans="1:4" x14ac:dyDescent="0.3">
      <c r="A4" s="6" t="s">
        <v>12</v>
      </c>
      <c r="B4" s="6" t="s">
        <v>11</v>
      </c>
    </row>
    <row r="5" spans="1:4" x14ac:dyDescent="0.3">
      <c r="A5" s="2" t="s">
        <v>45</v>
      </c>
      <c r="B5" s="2" t="s">
        <v>44</v>
      </c>
      <c r="C5" s="8" t="s">
        <v>43</v>
      </c>
    </row>
    <row r="6" spans="1:4" x14ac:dyDescent="0.3">
      <c r="A6" s="2" t="s">
        <v>46</v>
      </c>
      <c r="B6" s="2" t="s">
        <v>31</v>
      </c>
      <c r="C6" s="8" t="s">
        <v>22</v>
      </c>
    </row>
    <row r="7" spans="1:4" x14ac:dyDescent="0.3">
      <c r="A7" s="2" t="s">
        <v>13</v>
      </c>
      <c r="B7" s="2" t="s">
        <v>14</v>
      </c>
      <c r="C7" s="8" t="s">
        <v>15</v>
      </c>
      <c r="D7" s="5" t="s">
        <v>16</v>
      </c>
    </row>
    <row r="8" spans="1:4" x14ac:dyDescent="0.3">
      <c r="A8" s="2" t="s">
        <v>47</v>
      </c>
      <c r="B8" s="6" t="s">
        <v>11</v>
      </c>
    </row>
    <row r="9" spans="1:4" x14ac:dyDescent="0.3">
      <c r="A9" s="2" t="s">
        <v>36</v>
      </c>
      <c r="B9" s="2" t="s">
        <v>40</v>
      </c>
      <c r="C9" s="8" t="s">
        <v>37</v>
      </c>
    </row>
    <row r="10" spans="1:4" x14ac:dyDescent="0.3">
      <c r="A10" s="2" t="s">
        <v>48</v>
      </c>
      <c r="B10" s="2" t="s">
        <v>42</v>
      </c>
      <c r="C10" s="8" t="s">
        <v>34</v>
      </c>
    </row>
    <row r="11" spans="1:4" x14ac:dyDescent="0.3">
      <c r="A11" s="2" t="s">
        <v>49</v>
      </c>
      <c r="B11" s="2" t="s">
        <v>28</v>
      </c>
      <c r="C11" s="8" t="s">
        <v>29</v>
      </c>
    </row>
    <row r="12" spans="1:4" x14ac:dyDescent="0.3">
      <c r="A12" s="2" t="s">
        <v>50</v>
      </c>
      <c r="B12" s="2" t="s">
        <v>41</v>
      </c>
      <c r="C12" s="8" t="s">
        <v>33</v>
      </c>
    </row>
    <row r="13" spans="1:4" x14ac:dyDescent="0.3">
      <c r="A13" s="2" t="s">
        <v>54</v>
      </c>
      <c r="B13" s="2" t="s">
        <v>39</v>
      </c>
      <c r="C13" s="8" t="s">
        <v>25</v>
      </c>
    </row>
    <row r="14" spans="1:4" x14ac:dyDescent="0.3">
      <c r="A14" s="2" t="s">
        <v>51</v>
      </c>
      <c r="B14" s="2" t="s">
        <v>56</v>
      </c>
      <c r="C14" s="8">
        <v>502017</v>
      </c>
    </row>
    <row r="15" spans="1:4" x14ac:dyDescent="0.3">
      <c r="A15" s="2" t="s">
        <v>35</v>
      </c>
      <c r="B15" s="2" t="s">
        <v>18</v>
      </c>
      <c r="C15" s="8" t="s">
        <v>17</v>
      </c>
    </row>
    <row r="16" spans="1:4" x14ac:dyDescent="0.3">
      <c r="A16" s="2" t="s">
        <v>55</v>
      </c>
      <c r="B16" s="2" t="s">
        <v>39</v>
      </c>
      <c r="C16" s="8" t="s">
        <v>38</v>
      </c>
    </row>
    <row r="17" spans="1:3" x14ac:dyDescent="0.3">
      <c r="A17" s="2" t="s">
        <v>62</v>
      </c>
      <c r="B17" s="2" t="s">
        <v>63</v>
      </c>
      <c r="C17" s="8" t="s">
        <v>66</v>
      </c>
    </row>
    <row r="18" spans="1:3" x14ac:dyDescent="0.3">
      <c r="A18" s="2" t="s">
        <v>10</v>
      </c>
      <c r="B18" s="2" t="s">
        <v>4</v>
      </c>
      <c r="C18" s="8" t="s">
        <v>5</v>
      </c>
    </row>
    <row r="19" spans="1:3" x14ac:dyDescent="0.3">
      <c r="A19" s="2" t="s">
        <v>59</v>
      </c>
      <c r="B19" s="2" t="s">
        <v>58</v>
      </c>
      <c r="C19" s="2" t="s">
        <v>57</v>
      </c>
    </row>
    <row r="20" spans="1:3" x14ac:dyDescent="0.3">
      <c r="A20" s="2" t="s">
        <v>52</v>
      </c>
      <c r="B20" s="2" t="s">
        <v>30</v>
      </c>
      <c r="C20" s="8" t="s">
        <v>23</v>
      </c>
    </row>
    <row r="21" spans="1:3" x14ac:dyDescent="0.3">
      <c r="A21" s="2" t="s">
        <v>7</v>
      </c>
      <c r="B21" s="2" t="s">
        <v>4</v>
      </c>
      <c r="C21" s="8" t="s">
        <v>9</v>
      </c>
    </row>
    <row r="22" spans="1:3" x14ac:dyDescent="0.3">
      <c r="A22" s="2" t="s">
        <v>64</v>
      </c>
      <c r="B22" s="2" t="s">
        <v>60</v>
      </c>
      <c r="C22" s="8" t="s">
        <v>21</v>
      </c>
    </row>
    <row r="23" spans="1:3" x14ac:dyDescent="0.3">
      <c r="A23" s="2" t="s">
        <v>8</v>
      </c>
      <c r="B23" s="2" t="s">
        <v>4</v>
      </c>
      <c r="C23" s="8" t="s">
        <v>6</v>
      </c>
    </row>
    <row r="24" spans="1:3" x14ac:dyDescent="0.3">
      <c r="A24" s="2" t="s">
        <v>53</v>
      </c>
      <c r="B24" s="2" t="s">
        <v>65</v>
      </c>
      <c r="C24" s="8" t="s">
        <v>24</v>
      </c>
    </row>
    <row r="25" spans="1:3" x14ac:dyDescent="0.3">
      <c r="A25" s="6" t="s">
        <v>27</v>
      </c>
      <c r="B25" s="2" t="s">
        <v>61</v>
      </c>
      <c r="C25" s="8" t="s">
        <v>26</v>
      </c>
    </row>
  </sheetData>
  <sortState ref="A2:D25">
    <sortCondition ref="A1"/>
  </sortState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IF(materials!1:1,"AAAAAH384QA=",0)</f>
        <v>#VALUE!</v>
      </c>
      <c r="B1" t="e">
        <f>AND(materials!A1,"AAAAAH384QE=")</f>
        <v>#VALUE!</v>
      </c>
      <c r="C1" t="e">
        <f>AND(materials!B1,"AAAAAH384QI=")</f>
        <v>#VALUE!</v>
      </c>
      <c r="D1" t="e">
        <f>AND(materials!C1,"AAAAAH384QM=")</f>
        <v>#VALUE!</v>
      </c>
      <c r="E1" t="e">
        <f>AND(materials!D1,"AAAAAH384QQ=")</f>
        <v>#VALUE!</v>
      </c>
      <c r="F1" t="e">
        <f>IF(materials!A:A,"AAAAAH384QU=",0)</f>
        <v>#VALUE!</v>
      </c>
      <c r="G1" t="e">
        <f>IF(materials!B:B,"AAAAAH384QY=",0)</f>
        <v>#VALUE!</v>
      </c>
      <c r="H1" t="e">
        <f>IF(materials!C:C,"AAAAAH384Qc=",0)</f>
        <v>#VALUE!</v>
      </c>
      <c r="I1">
        <f>IF(materials!D:D,"AAAAAH384Qg=",0)</f>
        <v>0</v>
      </c>
      <c r="J1">
        <f>IF([1]Sheet1!1:1,"AAAAAH384Qk=",0)</f>
        <v>0</v>
      </c>
      <c r="K1" t="e">
        <f>AND([1]Sheet1!A1,"AAAAAH384Qo=")</f>
        <v>#VALUE!</v>
      </c>
      <c r="L1" t="e">
        <f>IF([1]Sheet1!A:A,"AAAAAH384Qs=",0)</f>
        <v>#VALUE!</v>
      </c>
      <c r="M1" t="e">
        <f>IF(#REF!,"AAAAAH384Qw=",0)</f>
        <v>#REF!</v>
      </c>
      <c r="N1" t="e">
        <f>AND([1]Sheet1!A13,"AAAAAH384Q0=")</f>
        <v>#VALUE!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2020-06-09T21:45:05Z</dcterms:modified>
</cp:coreProperties>
</file>