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licl\Documents\Projects\jove manuscript\Final\FINAL For Submission\FINAL For Submission\Revised manuscript\"/>
    </mc:Choice>
  </mc:AlternateContent>
  <bookViews>
    <workbookView xWindow="0" yWindow="0" windowWidth="15300" windowHeight="7350"/>
  </bookViews>
  <sheets>
    <sheet name="MethylationAbdel_13Ima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9" i="1" l="1"/>
  <c r="C162" i="1"/>
  <c r="C164" i="1" s="1"/>
  <c r="C165" i="1" l="1"/>
  <c r="E145" i="1"/>
  <c r="D145" i="1"/>
  <c r="C145" i="1"/>
  <c r="B145" i="1"/>
  <c r="E138" i="1"/>
  <c r="D138" i="1"/>
  <c r="D139" i="1" s="1"/>
  <c r="D140" i="1" s="1"/>
  <c r="C138" i="1"/>
  <c r="C139" i="1" s="1"/>
  <c r="C140" i="1" s="1"/>
  <c r="B138" i="1"/>
  <c r="E131" i="1"/>
  <c r="D131" i="1"/>
  <c r="C131" i="1"/>
  <c r="B131" i="1"/>
  <c r="E123" i="1"/>
  <c r="D123" i="1"/>
  <c r="C123" i="1"/>
  <c r="C124" i="1" s="1"/>
  <c r="C125" i="1" s="1"/>
  <c r="B123" i="1"/>
  <c r="D124" i="1" l="1"/>
  <c r="D125" i="1" s="1"/>
  <c r="B132" i="1"/>
  <c r="B133" i="1" s="1"/>
  <c r="C132" i="1"/>
  <c r="C133" i="1" s="1"/>
  <c r="C146" i="1"/>
  <c r="C147" i="1" s="1"/>
  <c r="D155" i="1" s="1"/>
  <c r="B146" i="1"/>
  <c r="B147" i="1" s="1"/>
  <c r="D132" i="1"/>
  <c r="D133" i="1" s="1"/>
  <c r="D146" i="1"/>
  <c r="D147" i="1" s="1"/>
  <c r="B124" i="1"/>
  <c r="B125" i="1" s="1"/>
  <c r="C126" i="1" s="1"/>
  <c r="B139" i="1"/>
  <c r="B140" i="1" s="1"/>
  <c r="C141" i="1" s="1"/>
  <c r="C148" i="1" l="1"/>
  <c r="C154" i="1"/>
  <c r="C155" i="1"/>
  <c r="D134" i="1"/>
  <c r="D154" i="1"/>
  <c r="D126" i="1"/>
  <c r="D148" i="1"/>
  <c r="C134" i="1"/>
  <c r="C153" i="1"/>
  <c r="D153" i="1"/>
  <c r="D141" i="1"/>
</calcChain>
</file>

<file path=xl/sharedStrings.xml><?xml version="1.0" encoding="utf-8"?>
<sst xmlns="http://schemas.openxmlformats.org/spreadsheetml/2006/main" count="69" uniqueCount="35">
  <si>
    <t>Count_CY5_FilterObjects</t>
  </si>
  <si>
    <t>Count_FAM_FilterObjects</t>
  </si>
  <si>
    <t>Count_HEX_FilterObjects</t>
  </si>
  <si>
    <t>Count_White_FilterObjects</t>
  </si>
  <si>
    <t>ImageNumber</t>
  </si>
  <si>
    <t>Theoretical CPD</t>
  </si>
  <si>
    <t>Experimental CPD</t>
  </si>
  <si>
    <t>CLESS</t>
  </si>
  <si>
    <t>CD3Z</t>
  </si>
  <si>
    <t>FOXP3</t>
  </si>
  <si>
    <t>Diameter</t>
  </si>
  <si>
    <t>DNA</t>
  </si>
  <si>
    <t>ng</t>
  </si>
  <si>
    <t>uL</t>
  </si>
  <si>
    <t>1 Copy</t>
  </si>
  <si>
    <t>pg</t>
  </si>
  <si>
    <t>Volume</t>
  </si>
  <si>
    <t>um</t>
  </si>
  <si>
    <t>Copies</t>
  </si>
  <si>
    <t>Copies/uL</t>
  </si>
  <si>
    <t>CPD</t>
  </si>
  <si>
    <t>Input</t>
  </si>
  <si>
    <t>C-LESS</t>
  </si>
  <si>
    <t>Average</t>
  </si>
  <si>
    <t>Standard Deviation</t>
  </si>
  <si>
    <t>Replicate Set1</t>
  </si>
  <si>
    <t>Replicate Set2</t>
  </si>
  <si>
    <t>Replicate Set3</t>
  </si>
  <si>
    <t>Total All Replicates</t>
  </si>
  <si>
    <t>% Empty Droplets</t>
  </si>
  <si>
    <t>% of C-LESS</t>
  </si>
  <si>
    <t>Total Droplets</t>
  </si>
  <si>
    <t>Count</t>
  </si>
  <si>
    <t>Summary For Plot</t>
  </si>
  <si>
    <t>Imported from CellProfiler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</si>
</sst>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6" fillId="33" borderId="0" xfId="0" applyFont="1" applyFill="1"/>
    <xf numFmtId="0" fontId="16" fillId="35" borderId="0" xfId="0" applyFont="1" applyFill="1"/>
    <xf numFmtId="0" fontId="0" fillId="0" borderId="10" xfId="0" applyBorder="1"/>
    <xf numFmtId="0" fontId="16" fillId="0" borderId="10" xfId="0" applyFont="1" applyBorder="1"/>
    <xf numFmtId="0" fontId="16" fillId="33" borderId="10" xfId="0" applyFont="1" applyFill="1" applyBorder="1"/>
    <xf numFmtId="0" fontId="16" fillId="34" borderId="10" xfId="0" applyFont="1" applyFill="1" applyBorder="1"/>
    <xf numFmtId="0" fontId="0" fillId="34" borderId="1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MethylationAbdel_13Image!$A$170:$A$173</c:f>
              <c:strCache>
                <c:ptCount val="4"/>
                <c:pt idx="0">
                  <c:v>Input</c:v>
                </c:pt>
                <c:pt idx="1">
                  <c:v>C-LESS</c:v>
                </c:pt>
                <c:pt idx="2">
                  <c:v>CD3Z</c:v>
                </c:pt>
                <c:pt idx="3">
                  <c:v>FOXP3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1A0-B04E-93A0-2B118A1FE29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1A0-B04E-93A0-2B118A1FE29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1A0-B04E-93A0-2B118A1FE29C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1A0-B04E-93A0-2B118A1FE29C}"/>
              </c:ext>
            </c:extLst>
          </c:dPt>
          <c:errBars>
            <c:errBarType val="both"/>
            <c:errValType val="cust"/>
            <c:noEndCap val="0"/>
            <c:plus>
              <c:numRef>
                <c:f>MethylationAbdel_13Image!$C$170:$C$173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2.4236799021824299E-2</c:v>
                  </c:pt>
                  <c:pt idx="2">
                    <c:v>1.32490538533776E-2</c:v>
                  </c:pt>
                  <c:pt idx="3">
                    <c:v>4.4328092284244699E-4</c:v>
                  </c:pt>
                </c:numCache>
              </c:numRef>
            </c:plus>
            <c:minus>
              <c:numRef>
                <c:f>MethylationAbdel_13Image!$C$170:$C$173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2.4236799021824299E-2</c:v>
                  </c:pt>
                  <c:pt idx="2">
                    <c:v>1.32490538533776E-2</c:v>
                  </c:pt>
                  <c:pt idx="3">
                    <c:v>4.4328092284244699E-4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MethylationAbdel_13Image!$A$170:$A$173</c:f>
              <c:strCache>
                <c:ptCount val="4"/>
                <c:pt idx="0">
                  <c:v>Input</c:v>
                </c:pt>
                <c:pt idx="1">
                  <c:v>C-LESS</c:v>
                </c:pt>
                <c:pt idx="2">
                  <c:v>CD3Z</c:v>
                </c:pt>
                <c:pt idx="3">
                  <c:v>FOXP3</c:v>
                </c:pt>
              </c:strCache>
            </c:strRef>
          </c:cat>
          <c:val>
            <c:numRef>
              <c:f>MethylationAbdel_13Image!$B$170:$B$173</c:f>
              <c:numCache>
                <c:formatCode>General</c:formatCode>
                <c:ptCount val="4"/>
                <c:pt idx="0">
                  <c:v>0.24754261363636401</c:v>
                </c:pt>
                <c:pt idx="1">
                  <c:v>0.26603099347885417</c:v>
                </c:pt>
                <c:pt idx="2">
                  <c:v>0.12174002490558899</c:v>
                </c:pt>
                <c:pt idx="3">
                  <c:v>2.3271067480955865E-2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A0-B04E-93A0-2B118A1FE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09642560"/>
        <c:axId val="209642952"/>
      </c:barChart>
      <c:catAx>
        <c:axId val="20964256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642952"/>
        <c:crosses val="autoZero"/>
        <c:auto val="1"/>
        <c:lblAlgn val="ctr"/>
        <c:lblOffset val="100"/>
        <c:noMultiLvlLbl val="0"/>
      </c:catAx>
      <c:valAx>
        <c:axId val="2096429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Copies per Droplet,</a:t>
                </a:r>
                <a:r>
                  <a:rPr lang="en-US" sz="1800" baseline="0"/>
                  <a:t> CPD</a:t>
                </a:r>
                <a:endParaRPr lang="en-US" sz="1800"/>
              </a:p>
            </c:rich>
          </c:tx>
          <c:layout>
            <c:manualLayout>
              <c:xMode val="edge"/>
              <c:yMode val="edge"/>
              <c:x val="1.8115942028985507E-3"/>
              <c:y val="0.196889642640823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64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154</xdr:row>
      <xdr:rowOff>101600</xdr:rowOff>
    </xdr:from>
    <xdr:to>
      <xdr:col>15</xdr:col>
      <xdr:colOff>190500</xdr:colOff>
      <xdr:row>171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2109F5FC-027B-7744-8104-C339BA824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tabSelected="1" topLeftCell="A115" workbookViewId="0">
      <selection activeCell="B10" sqref="B10"/>
    </sheetView>
  </sheetViews>
  <sheetFormatPr defaultColWidth="11" defaultRowHeight="15.75" x14ac:dyDescent="0.25"/>
  <cols>
    <col min="1" max="1" width="16.125" customWidth="1"/>
    <col min="2" max="2" width="25" customWidth="1"/>
    <col min="3" max="4" width="24.625" customWidth="1"/>
    <col min="5" max="5" width="25.625" customWidth="1"/>
    <col min="6" max="6" width="16.875" customWidth="1"/>
  </cols>
  <sheetData>
    <row r="1" spans="1:6" x14ac:dyDescent="0.25">
      <c r="A1" s="2" t="s">
        <v>34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B2">
        <v>26</v>
      </c>
      <c r="C2">
        <v>1</v>
      </c>
      <c r="D2">
        <v>8</v>
      </c>
      <c r="E2">
        <v>109</v>
      </c>
      <c r="F2">
        <v>1</v>
      </c>
    </row>
    <row r="3" spans="1:6" x14ac:dyDescent="0.25">
      <c r="B3">
        <v>34</v>
      </c>
      <c r="C3">
        <v>3</v>
      </c>
      <c r="D3">
        <v>17</v>
      </c>
      <c r="E3">
        <v>152</v>
      </c>
      <c r="F3">
        <v>2</v>
      </c>
    </row>
    <row r="4" spans="1:6" x14ac:dyDescent="0.25">
      <c r="B4">
        <v>32</v>
      </c>
      <c r="C4">
        <v>4</v>
      </c>
      <c r="D4">
        <v>20</v>
      </c>
      <c r="E4">
        <v>167</v>
      </c>
      <c r="F4">
        <v>3</v>
      </c>
    </row>
    <row r="5" spans="1:6" x14ac:dyDescent="0.25">
      <c r="B5">
        <v>32</v>
      </c>
      <c r="C5">
        <v>5</v>
      </c>
      <c r="D5">
        <v>16</v>
      </c>
      <c r="E5">
        <v>163</v>
      </c>
      <c r="F5">
        <v>4</v>
      </c>
    </row>
    <row r="6" spans="1:6" x14ac:dyDescent="0.25">
      <c r="B6">
        <v>31</v>
      </c>
      <c r="C6">
        <v>5</v>
      </c>
      <c r="D6">
        <v>15</v>
      </c>
      <c r="E6">
        <v>153</v>
      </c>
      <c r="F6">
        <v>5</v>
      </c>
    </row>
    <row r="7" spans="1:6" x14ac:dyDescent="0.25">
      <c r="B7">
        <v>44</v>
      </c>
      <c r="C7">
        <v>2</v>
      </c>
      <c r="D7">
        <v>24</v>
      </c>
      <c r="E7">
        <v>160</v>
      </c>
      <c r="F7">
        <v>6</v>
      </c>
    </row>
    <row r="8" spans="1:6" x14ac:dyDescent="0.25">
      <c r="B8">
        <v>46</v>
      </c>
      <c r="C8">
        <v>4</v>
      </c>
      <c r="D8">
        <v>74</v>
      </c>
      <c r="E8">
        <v>154</v>
      </c>
      <c r="F8">
        <v>7</v>
      </c>
    </row>
    <row r="9" spans="1:6" x14ac:dyDescent="0.25">
      <c r="B9">
        <v>36</v>
      </c>
      <c r="C9">
        <v>6</v>
      </c>
      <c r="D9">
        <v>18</v>
      </c>
      <c r="E9">
        <v>137</v>
      </c>
      <c r="F9">
        <v>8</v>
      </c>
    </row>
    <row r="10" spans="1:6" x14ac:dyDescent="0.25">
      <c r="B10">
        <v>35</v>
      </c>
      <c r="C10">
        <v>3</v>
      </c>
      <c r="D10">
        <v>25</v>
      </c>
      <c r="E10">
        <v>169</v>
      </c>
      <c r="F10">
        <v>9</v>
      </c>
    </row>
    <row r="11" spans="1:6" x14ac:dyDescent="0.25">
      <c r="B11">
        <v>41</v>
      </c>
      <c r="C11">
        <v>2</v>
      </c>
      <c r="D11">
        <v>19</v>
      </c>
      <c r="E11">
        <v>176</v>
      </c>
      <c r="F11">
        <v>10</v>
      </c>
    </row>
    <row r="12" spans="1:6" x14ac:dyDescent="0.25">
      <c r="B12">
        <v>24</v>
      </c>
      <c r="C12">
        <v>1</v>
      </c>
      <c r="D12">
        <v>14</v>
      </c>
      <c r="E12">
        <v>131</v>
      </c>
      <c r="F12">
        <v>11</v>
      </c>
    </row>
    <row r="13" spans="1:6" x14ac:dyDescent="0.25">
      <c r="B13">
        <v>23</v>
      </c>
      <c r="C13">
        <v>2</v>
      </c>
      <c r="D13">
        <v>10</v>
      </c>
      <c r="E13">
        <v>126</v>
      </c>
      <c r="F13">
        <v>12</v>
      </c>
    </row>
    <row r="14" spans="1:6" x14ac:dyDescent="0.25">
      <c r="B14">
        <v>32</v>
      </c>
      <c r="C14">
        <v>1</v>
      </c>
      <c r="D14">
        <v>9</v>
      </c>
      <c r="E14">
        <v>142</v>
      </c>
      <c r="F14">
        <v>13</v>
      </c>
    </row>
    <row r="15" spans="1:6" x14ac:dyDescent="0.25">
      <c r="B15">
        <v>53</v>
      </c>
      <c r="C15">
        <v>8</v>
      </c>
      <c r="D15">
        <v>19</v>
      </c>
      <c r="E15">
        <v>213</v>
      </c>
      <c r="F15">
        <v>14</v>
      </c>
    </row>
    <row r="16" spans="1:6" x14ac:dyDescent="0.25">
      <c r="B16">
        <v>27</v>
      </c>
      <c r="C16">
        <v>1</v>
      </c>
      <c r="D16">
        <v>9</v>
      </c>
      <c r="E16">
        <v>90</v>
      </c>
      <c r="F16">
        <v>15</v>
      </c>
    </row>
    <row r="17" spans="2:6" x14ac:dyDescent="0.25">
      <c r="B17">
        <v>51</v>
      </c>
      <c r="C17">
        <v>4</v>
      </c>
      <c r="D17">
        <v>23</v>
      </c>
      <c r="E17">
        <v>145</v>
      </c>
      <c r="F17">
        <v>16</v>
      </c>
    </row>
    <row r="18" spans="2:6" x14ac:dyDescent="0.25">
      <c r="B18">
        <v>31</v>
      </c>
      <c r="C18">
        <v>3</v>
      </c>
      <c r="D18">
        <v>19</v>
      </c>
      <c r="E18">
        <v>143</v>
      </c>
      <c r="F18">
        <v>17</v>
      </c>
    </row>
    <row r="19" spans="2:6" x14ac:dyDescent="0.25">
      <c r="B19">
        <v>70</v>
      </c>
      <c r="C19">
        <v>4</v>
      </c>
      <c r="D19">
        <v>30</v>
      </c>
      <c r="E19">
        <v>152</v>
      </c>
      <c r="F19">
        <v>18</v>
      </c>
    </row>
    <row r="20" spans="2:6" x14ac:dyDescent="0.25">
      <c r="B20">
        <v>26</v>
      </c>
      <c r="C20">
        <v>2</v>
      </c>
      <c r="D20">
        <v>11</v>
      </c>
      <c r="E20">
        <v>115</v>
      </c>
      <c r="F20">
        <v>19</v>
      </c>
    </row>
    <row r="21" spans="2:6" x14ac:dyDescent="0.25">
      <c r="B21">
        <v>42</v>
      </c>
      <c r="C21">
        <v>6</v>
      </c>
      <c r="D21">
        <v>14</v>
      </c>
      <c r="E21">
        <v>165</v>
      </c>
      <c r="F21">
        <v>20</v>
      </c>
    </row>
    <row r="22" spans="2:6" x14ac:dyDescent="0.25">
      <c r="B22">
        <v>36</v>
      </c>
      <c r="C22">
        <v>4</v>
      </c>
      <c r="D22">
        <v>10</v>
      </c>
      <c r="E22">
        <v>128</v>
      </c>
      <c r="F22">
        <v>21</v>
      </c>
    </row>
    <row r="23" spans="2:6" x14ac:dyDescent="0.25">
      <c r="B23">
        <v>66</v>
      </c>
      <c r="C23">
        <v>5</v>
      </c>
      <c r="D23">
        <v>20</v>
      </c>
      <c r="E23">
        <v>118</v>
      </c>
      <c r="F23">
        <v>22</v>
      </c>
    </row>
    <row r="24" spans="2:6" x14ac:dyDescent="0.25">
      <c r="B24">
        <v>28</v>
      </c>
      <c r="C24">
        <v>0</v>
      </c>
      <c r="D24">
        <v>15</v>
      </c>
      <c r="E24">
        <v>135</v>
      </c>
      <c r="F24">
        <v>23</v>
      </c>
    </row>
    <row r="25" spans="2:6" x14ac:dyDescent="0.25">
      <c r="B25">
        <v>40</v>
      </c>
      <c r="C25">
        <v>1</v>
      </c>
      <c r="D25">
        <v>14</v>
      </c>
      <c r="E25">
        <v>175</v>
      </c>
      <c r="F25">
        <v>24</v>
      </c>
    </row>
    <row r="26" spans="2:6" x14ac:dyDescent="0.25">
      <c r="B26">
        <v>8</v>
      </c>
      <c r="C26">
        <v>4</v>
      </c>
      <c r="D26">
        <v>24</v>
      </c>
      <c r="E26">
        <v>169</v>
      </c>
      <c r="F26">
        <v>25</v>
      </c>
    </row>
    <row r="27" spans="2:6" x14ac:dyDescent="0.25">
      <c r="B27">
        <v>42</v>
      </c>
      <c r="C27">
        <v>4</v>
      </c>
      <c r="D27">
        <v>21</v>
      </c>
      <c r="E27">
        <v>157</v>
      </c>
      <c r="F27">
        <v>26</v>
      </c>
    </row>
    <row r="28" spans="2:6" x14ac:dyDescent="0.25">
      <c r="B28">
        <v>48</v>
      </c>
      <c r="C28">
        <v>3</v>
      </c>
      <c r="D28">
        <v>27</v>
      </c>
      <c r="E28">
        <v>137</v>
      </c>
      <c r="F28">
        <v>27</v>
      </c>
    </row>
    <row r="29" spans="2:6" x14ac:dyDescent="0.25">
      <c r="B29">
        <v>42</v>
      </c>
      <c r="C29">
        <v>2</v>
      </c>
      <c r="D29">
        <v>13</v>
      </c>
      <c r="E29">
        <v>139</v>
      </c>
      <c r="F29">
        <v>28</v>
      </c>
    </row>
    <row r="30" spans="2:6" x14ac:dyDescent="0.25">
      <c r="B30">
        <v>39</v>
      </c>
      <c r="C30">
        <v>4</v>
      </c>
      <c r="D30">
        <v>28</v>
      </c>
      <c r="E30">
        <v>131</v>
      </c>
      <c r="F30">
        <v>29</v>
      </c>
    </row>
    <row r="31" spans="2:6" x14ac:dyDescent="0.25">
      <c r="B31">
        <v>39</v>
      </c>
      <c r="C31">
        <v>2</v>
      </c>
      <c r="D31">
        <v>14</v>
      </c>
      <c r="E31">
        <v>98</v>
      </c>
      <c r="F31">
        <v>30</v>
      </c>
    </row>
    <row r="32" spans="2:6" x14ac:dyDescent="0.25">
      <c r="B32">
        <v>25</v>
      </c>
      <c r="C32">
        <v>3</v>
      </c>
      <c r="D32">
        <v>15</v>
      </c>
      <c r="E32">
        <v>124</v>
      </c>
      <c r="F32">
        <v>31</v>
      </c>
    </row>
    <row r="33" spans="2:6" x14ac:dyDescent="0.25">
      <c r="B33">
        <v>22</v>
      </c>
      <c r="C33">
        <v>0</v>
      </c>
      <c r="D33">
        <v>7</v>
      </c>
      <c r="E33">
        <v>77</v>
      </c>
      <c r="F33">
        <v>32</v>
      </c>
    </row>
    <row r="34" spans="2:6" x14ac:dyDescent="0.25">
      <c r="B34">
        <v>6</v>
      </c>
      <c r="C34">
        <v>1</v>
      </c>
      <c r="D34">
        <v>2</v>
      </c>
      <c r="E34">
        <v>20</v>
      </c>
      <c r="F34">
        <v>33</v>
      </c>
    </row>
    <row r="35" spans="2:6" x14ac:dyDescent="0.25">
      <c r="B35">
        <v>25</v>
      </c>
      <c r="C35">
        <v>0</v>
      </c>
      <c r="D35">
        <v>14</v>
      </c>
      <c r="E35">
        <v>147</v>
      </c>
      <c r="F35">
        <v>34</v>
      </c>
    </row>
    <row r="36" spans="2:6" x14ac:dyDescent="0.25">
      <c r="B36">
        <v>38</v>
      </c>
      <c r="C36">
        <v>4</v>
      </c>
      <c r="D36">
        <v>13</v>
      </c>
      <c r="E36">
        <v>136</v>
      </c>
      <c r="F36">
        <v>35</v>
      </c>
    </row>
    <row r="37" spans="2:6" x14ac:dyDescent="0.25">
      <c r="B37">
        <v>44</v>
      </c>
      <c r="C37">
        <v>7</v>
      </c>
      <c r="D37">
        <v>12</v>
      </c>
      <c r="E37">
        <v>207</v>
      </c>
      <c r="F37">
        <v>36</v>
      </c>
    </row>
    <row r="38" spans="2:6" x14ac:dyDescent="0.25">
      <c r="B38">
        <v>21</v>
      </c>
      <c r="C38">
        <v>6</v>
      </c>
      <c r="D38">
        <v>20</v>
      </c>
      <c r="E38">
        <v>132</v>
      </c>
      <c r="F38">
        <v>37</v>
      </c>
    </row>
    <row r="39" spans="2:6" x14ac:dyDescent="0.25">
      <c r="B39">
        <v>41</v>
      </c>
      <c r="C39">
        <v>6</v>
      </c>
      <c r="D39">
        <v>23</v>
      </c>
      <c r="E39">
        <v>216</v>
      </c>
      <c r="F39">
        <v>38</v>
      </c>
    </row>
    <row r="40" spans="2:6" x14ac:dyDescent="0.25">
      <c r="B40">
        <v>26</v>
      </c>
      <c r="C40">
        <v>3</v>
      </c>
      <c r="D40">
        <v>15</v>
      </c>
      <c r="E40">
        <v>150</v>
      </c>
      <c r="F40">
        <v>39</v>
      </c>
    </row>
    <row r="41" spans="2:6" x14ac:dyDescent="0.25">
      <c r="B41">
        <v>31</v>
      </c>
      <c r="C41">
        <v>2</v>
      </c>
      <c r="D41">
        <v>16</v>
      </c>
      <c r="E41">
        <v>150</v>
      </c>
      <c r="F41">
        <v>40</v>
      </c>
    </row>
    <row r="42" spans="2:6" x14ac:dyDescent="0.25">
      <c r="B42">
        <v>24</v>
      </c>
      <c r="C42">
        <v>4</v>
      </c>
      <c r="D42">
        <v>22</v>
      </c>
      <c r="E42">
        <v>157</v>
      </c>
      <c r="F42">
        <v>41</v>
      </c>
    </row>
    <row r="43" spans="2:6" x14ac:dyDescent="0.25">
      <c r="B43">
        <v>49</v>
      </c>
      <c r="C43">
        <v>8</v>
      </c>
      <c r="D43">
        <v>21</v>
      </c>
      <c r="E43">
        <v>156</v>
      </c>
      <c r="F43">
        <v>42</v>
      </c>
    </row>
    <row r="44" spans="2:6" x14ac:dyDescent="0.25">
      <c r="B44">
        <v>22</v>
      </c>
      <c r="C44">
        <v>4</v>
      </c>
      <c r="D44">
        <v>6</v>
      </c>
      <c r="E44">
        <v>99</v>
      </c>
      <c r="F44">
        <v>43</v>
      </c>
    </row>
    <row r="45" spans="2:6" x14ac:dyDescent="0.25">
      <c r="B45">
        <v>23</v>
      </c>
      <c r="C45">
        <v>3</v>
      </c>
      <c r="D45">
        <v>13</v>
      </c>
      <c r="E45">
        <v>125</v>
      </c>
      <c r="F45">
        <v>44</v>
      </c>
    </row>
    <row r="46" spans="2:6" x14ac:dyDescent="0.25">
      <c r="B46">
        <v>35</v>
      </c>
      <c r="C46">
        <v>1</v>
      </c>
      <c r="D46">
        <v>16</v>
      </c>
      <c r="E46">
        <v>217</v>
      </c>
      <c r="F46">
        <v>45</v>
      </c>
    </row>
    <row r="47" spans="2:6" x14ac:dyDescent="0.25">
      <c r="B47">
        <v>34</v>
      </c>
      <c r="C47">
        <v>2</v>
      </c>
      <c r="D47">
        <v>17</v>
      </c>
      <c r="E47">
        <v>173</v>
      </c>
      <c r="F47">
        <v>46</v>
      </c>
    </row>
    <row r="48" spans="2:6" x14ac:dyDescent="0.25">
      <c r="B48">
        <v>31</v>
      </c>
      <c r="C48">
        <v>0</v>
      </c>
      <c r="D48">
        <v>13</v>
      </c>
      <c r="E48">
        <v>149</v>
      </c>
      <c r="F48">
        <v>47</v>
      </c>
    </row>
    <row r="49" spans="2:6" x14ac:dyDescent="0.25">
      <c r="B49">
        <v>40</v>
      </c>
      <c r="C49">
        <v>3</v>
      </c>
      <c r="D49">
        <v>20</v>
      </c>
      <c r="E49">
        <v>157</v>
      </c>
      <c r="F49">
        <v>48</v>
      </c>
    </row>
    <row r="50" spans="2:6" x14ac:dyDescent="0.25">
      <c r="B50">
        <v>36</v>
      </c>
      <c r="C50">
        <v>5</v>
      </c>
      <c r="D50">
        <v>19</v>
      </c>
      <c r="E50">
        <v>151</v>
      </c>
      <c r="F50">
        <v>49</v>
      </c>
    </row>
    <row r="51" spans="2:6" x14ac:dyDescent="0.25">
      <c r="B51">
        <v>39</v>
      </c>
      <c r="C51">
        <v>1</v>
      </c>
      <c r="D51">
        <v>14</v>
      </c>
      <c r="E51">
        <v>164</v>
      </c>
      <c r="F51">
        <v>50</v>
      </c>
    </row>
    <row r="52" spans="2:6" x14ac:dyDescent="0.25">
      <c r="B52">
        <v>24</v>
      </c>
      <c r="C52">
        <v>1</v>
      </c>
      <c r="D52">
        <v>10</v>
      </c>
      <c r="E52">
        <v>66</v>
      </c>
      <c r="F52">
        <v>51</v>
      </c>
    </row>
    <row r="53" spans="2:6" x14ac:dyDescent="0.25">
      <c r="B53">
        <v>10</v>
      </c>
      <c r="C53">
        <v>3</v>
      </c>
      <c r="D53">
        <v>3</v>
      </c>
      <c r="E53">
        <v>19</v>
      </c>
      <c r="F53">
        <v>52</v>
      </c>
    </row>
    <row r="54" spans="2:6" x14ac:dyDescent="0.25">
      <c r="B54">
        <v>19</v>
      </c>
      <c r="C54">
        <v>1</v>
      </c>
      <c r="D54">
        <v>6</v>
      </c>
      <c r="E54">
        <v>101</v>
      </c>
      <c r="F54">
        <v>53</v>
      </c>
    </row>
    <row r="55" spans="2:6" x14ac:dyDescent="0.25">
      <c r="B55">
        <v>27</v>
      </c>
      <c r="C55">
        <v>3</v>
      </c>
      <c r="D55">
        <v>16</v>
      </c>
      <c r="E55">
        <v>109</v>
      </c>
      <c r="F55">
        <v>54</v>
      </c>
    </row>
    <row r="56" spans="2:6" x14ac:dyDescent="0.25">
      <c r="B56">
        <v>22</v>
      </c>
      <c r="C56">
        <v>1</v>
      </c>
      <c r="D56">
        <v>6</v>
      </c>
      <c r="E56">
        <v>126</v>
      </c>
      <c r="F56">
        <v>55</v>
      </c>
    </row>
    <row r="57" spans="2:6" x14ac:dyDescent="0.25">
      <c r="B57">
        <v>33</v>
      </c>
      <c r="C57">
        <v>4</v>
      </c>
      <c r="D57">
        <v>21</v>
      </c>
      <c r="E57">
        <v>156</v>
      </c>
      <c r="F57">
        <v>56</v>
      </c>
    </row>
    <row r="58" spans="2:6" x14ac:dyDescent="0.25">
      <c r="B58">
        <v>16</v>
      </c>
      <c r="C58">
        <v>2</v>
      </c>
      <c r="D58">
        <v>8</v>
      </c>
      <c r="E58">
        <v>121</v>
      </c>
      <c r="F58">
        <v>57</v>
      </c>
    </row>
    <row r="59" spans="2:6" x14ac:dyDescent="0.25">
      <c r="B59">
        <v>45</v>
      </c>
      <c r="C59">
        <v>4</v>
      </c>
      <c r="D59">
        <v>14</v>
      </c>
      <c r="E59">
        <v>141</v>
      </c>
      <c r="F59">
        <v>58</v>
      </c>
    </row>
    <row r="60" spans="2:6" x14ac:dyDescent="0.25">
      <c r="B60">
        <v>23</v>
      </c>
      <c r="C60">
        <v>2</v>
      </c>
      <c r="D60">
        <v>16</v>
      </c>
      <c r="E60">
        <v>142</v>
      </c>
      <c r="F60">
        <v>59</v>
      </c>
    </row>
    <row r="61" spans="2:6" x14ac:dyDescent="0.25">
      <c r="B61">
        <v>23</v>
      </c>
      <c r="C61">
        <v>4</v>
      </c>
      <c r="D61">
        <v>17</v>
      </c>
      <c r="E61">
        <v>91</v>
      </c>
      <c r="F61">
        <v>60</v>
      </c>
    </row>
    <row r="62" spans="2:6" x14ac:dyDescent="0.25">
      <c r="B62">
        <v>24</v>
      </c>
      <c r="C62">
        <v>2</v>
      </c>
      <c r="D62">
        <v>13</v>
      </c>
      <c r="E62">
        <v>150</v>
      </c>
      <c r="F62">
        <v>61</v>
      </c>
    </row>
    <row r="63" spans="2:6" x14ac:dyDescent="0.25">
      <c r="B63">
        <v>8</v>
      </c>
      <c r="C63">
        <v>1</v>
      </c>
      <c r="D63">
        <v>4</v>
      </c>
      <c r="E63">
        <v>48</v>
      </c>
      <c r="F63">
        <v>62</v>
      </c>
    </row>
    <row r="64" spans="2:6" x14ac:dyDescent="0.25">
      <c r="B64">
        <v>21</v>
      </c>
      <c r="C64">
        <v>5</v>
      </c>
      <c r="D64">
        <v>11</v>
      </c>
      <c r="E64">
        <v>122</v>
      </c>
      <c r="F64">
        <v>63</v>
      </c>
    </row>
    <row r="65" spans="2:6" x14ac:dyDescent="0.25">
      <c r="B65">
        <v>28</v>
      </c>
      <c r="C65">
        <v>6</v>
      </c>
      <c r="D65">
        <v>12</v>
      </c>
      <c r="E65">
        <v>123</v>
      </c>
      <c r="F65">
        <v>64</v>
      </c>
    </row>
    <row r="66" spans="2:6" x14ac:dyDescent="0.25">
      <c r="B66">
        <v>36</v>
      </c>
      <c r="C66">
        <v>3</v>
      </c>
      <c r="D66">
        <v>17</v>
      </c>
      <c r="E66">
        <v>176</v>
      </c>
      <c r="F66">
        <v>65</v>
      </c>
    </row>
    <row r="67" spans="2:6" x14ac:dyDescent="0.25">
      <c r="B67">
        <v>36</v>
      </c>
      <c r="C67">
        <v>3</v>
      </c>
      <c r="D67">
        <v>15</v>
      </c>
      <c r="E67">
        <v>142</v>
      </c>
      <c r="F67">
        <v>66</v>
      </c>
    </row>
    <row r="68" spans="2:6" x14ac:dyDescent="0.25">
      <c r="B68">
        <v>33</v>
      </c>
      <c r="C68">
        <v>2</v>
      </c>
      <c r="D68">
        <v>22</v>
      </c>
      <c r="E68">
        <v>171</v>
      </c>
      <c r="F68">
        <v>67</v>
      </c>
    </row>
    <row r="69" spans="2:6" x14ac:dyDescent="0.25">
      <c r="B69">
        <v>54</v>
      </c>
      <c r="C69">
        <v>4</v>
      </c>
      <c r="D69">
        <v>22</v>
      </c>
      <c r="E69">
        <v>168</v>
      </c>
      <c r="F69">
        <v>68</v>
      </c>
    </row>
    <row r="70" spans="2:6" x14ac:dyDescent="0.25">
      <c r="B70">
        <v>35</v>
      </c>
      <c r="C70">
        <v>4</v>
      </c>
      <c r="D70">
        <v>12</v>
      </c>
      <c r="E70">
        <v>159</v>
      </c>
      <c r="F70">
        <v>69</v>
      </c>
    </row>
    <row r="71" spans="2:6" x14ac:dyDescent="0.25">
      <c r="B71">
        <v>27</v>
      </c>
      <c r="C71">
        <v>3</v>
      </c>
      <c r="D71">
        <v>15</v>
      </c>
      <c r="E71">
        <v>154</v>
      </c>
      <c r="F71">
        <v>70</v>
      </c>
    </row>
    <row r="72" spans="2:6" x14ac:dyDescent="0.25">
      <c r="B72">
        <v>23</v>
      </c>
      <c r="C72">
        <v>2</v>
      </c>
      <c r="D72">
        <v>18</v>
      </c>
      <c r="E72">
        <v>107</v>
      </c>
      <c r="F72">
        <v>71</v>
      </c>
    </row>
    <row r="73" spans="2:6" x14ac:dyDescent="0.25">
      <c r="B73">
        <v>25</v>
      </c>
      <c r="C73">
        <v>6</v>
      </c>
      <c r="D73">
        <v>4</v>
      </c>
      <c r="E73">
        <v>78</v>
      </c>
      <c r="F73">
        <v>72</v>
      </c>
    </row>
    <row r="74" spans="2:6" x14ac:dyDescent="0.25">
      <c r="B74">
        <v>18</v>
      </c>
      <c r="C74">
        <v>1</v>
      </c>
      <c r="D74">
        <v>10</v>
      </c>
      <c r="E74">
        <v>56</v>
      </c>
      <c r="F74">
        <v>73</v>
      </c>
    </row>
    <row r="75" spans="2:6" x14ac:dyDescent="0.25">
      <c r="B75">
        <v>10</v>
      </c>
      <c r="C75">
        <v>2</v>
      </c>
      <c r="D75">
        <v>7</v>
      </c>
      <c r="E75">
        <v>96</v>
      </c>
      <c r="F75">
        <v>74</v>
      </c>
    </row>
    <row r="76" spans="2:6" x14ac:dyDescent="0.25">
      <c r="B76">
        <v>17</v>
      </c>
      <c r="C76">
        <v>2</v>
      </c>
      <c r="D76">
        <v>6</v>
      </c>
      <c r="E76">
        <v>116</v>
      </c>
      <c r="F76">
        <v>75</v>
      </c>
    </row>
    <row r="77" spans="2:6" x14ac:dyDescent="0.25">
      <c r="B77">
        <v>25</v>
      </c>
      <c r="C77">
        <v>2</v>
      </c>
      <c r="D77">
        <v>13</v>
      </c>
      <c r="E77">
        <v>125</v>
      </c>
      <c r="F77">
        <v>76</v>
      </c>
    </row>
    <row r="78" spans="2:6" x14ac:dyDescent="0.25">
      <c r="B78">
        <v>40</v>
      </c>
      <c r="C78">
        <v>10</v>
      </c>
      <c r="D78">
        <v>24</v>
      </c>
      <c r="E78">
        <v>149</v>
      </c>
      <c r="F78">
        <v>77</v>
      </c>
    </row>
    <row r="79" spans="2:6" x14ac:dyDescent="0.25">
      <c r="B79">
        <v>21</v>
      </c>
      <c r="C79">
        <v>1</v>
      </c>
      <c r="D79">
        <v>10</v>
      </c>
      <c r="E79">
        <v>111</v>
      </c>
      <c r="F79">
        <v>78</v>
      </c>
    </row>
    <row r="80" spans="2:6" x14ac:dyDescent="0.25">
      <c r="B80">
        <v>44</v>
      </c>
      <c r="C80">
        <v>4</v>
      </c>
      <c r="D80">
        <v>20</v>
      </c>
      <c r="E80">
        <v>159</v>
      </c>
      <c r="F80">
        <v>79</v>
      </c>
    </row>
    <row r="81" spans="2:6" x14ac:dyDescent="0.25">
      <c r="B81">
        <v>37</v>
      </c>
      <c r="C81">
        <v>1</v>
      </c>
      <c r="D81">
        <v>14</v>
      </c>
      <c r="E81">
        <v>134</v>
      </c>
      <c r="F81">
        <v>80</v>
      </c>
    </row>
    <row r="82" spans="2:6" x14ac:dyDescent="0.25">
      <c r="B82">
        <v>36</v>
      </c>
      <c r="C82">
        <v>4</v>
      </c>
      <c r="D82">
        <v>17</v>
      </c>
      <c r="E82">
        <v>157</v>
      </c>
      <c r="F82">
        <v>81</v>
      </c>
    </row>
    <row r="83" spans="2:6" x14ac:dyDescent="0.25">
      <c r="B83">
        <v>23</v>
      </c>
      <c r="C83">
        <v>2</v>
      </c>
      <c r="D83">
        <v>15</v>
      </c>
      <c r="E83">
        <v>149</v>
      </c>
      <c r="F83">
        <v>82</v>
      </c>
    </row>
    <row r="84" spans="2:6" x14ac:dyDescent="0.25">
      <c r="B84">
        <v>42</v>
      </c>
      <c r="C84">
        <v>4</v>
      </c>
      <c r="D84">
        <v>21</v>
      </c>
      <c r="E84">
        <v>131</v>
      </c>
      <c r="F84">
        <v>83</v>
      </c>
    </row>
    <row r="85" spans="2:6" x14ac:dyDescent="0.25">
      <c r="B85">
        <v>5</v>
      </c>
      <c r="C85">
        <v>0</v>
      </c>
      <c r="D85">
        <v>7</v>
      </c>
      <c r="E85">
        <v>42</v>
      </c>
      <c r="F85">
        <v>84</v>
      </c>
    </row>
    <row r="86" spans="2:6" x14ac:dyDescent="0.25">
      <c r="B86">
        <v>18</v>
      </c>
      <c r="C86">
        <v>4</v>
      </c>
      <c r="D86">
        <v>11</v>
      </c>
      <c r="E86">
        <v>94</v>
      </c>
      <c r="F86">
        <v>85</v>
      </c>
    </row>
    <row r="87" spans="2:6" x14ac:dyDescent="0.25">
      <c r="B87">
        <v>23</v>
      </c>
      <c r="C87">
        <v>3</v>
      </c>
      <c r="D87">
        <v>14</v>
      </c>
      <c r="E87">
        <v>98</v>
      </c>
      <c r="F87">
        <v>86</v>
      </c>
    </row>
    <row r="88" spans="2:6" x14ac:dyDescent="0.25">
      <c r="B88">
        <v>52</v>
      </c>
      <c r="C88">
        <v>5</v>
      </c>
      <c r="D88">
        <v>19</v>
      </c>
      <c r="E88">
        <v>197</v>
      </c>
      <c r="F88">
        <v>87</v>
      </c>
    </row>
    <row r="89" spans="2:6" x14ac:dyDescent="0.25">
      <c r="B89">
        <v>41</v>
      </c>
      <c r="C89">
        <v>5</v>
      </c>
      <c r="D89">
        <v>22</v>
      </c>
      <c r="E89">
        <v>143</v>
      </c>
      <c r="F89">
        <v>88</v>
      </c>
    </row>
    <row r="90" spans="2:6" x14ac:dyDescent="0.25">
      <c r="B90">
        <v>58</v>
      </c>
      <c r="C90">
        <v>6</v>
      </c>
      <c r="D90">
        <v>23</v>
      </c>
      <c r="E90">
        <v>163</v>
      </c>
      <c r="F90">
        <v>89</v>
      </c>
    </row>
    <row r="91" spans="2:6" x14ac:dyDescent="0.25">
      <c r="B91">
        <v>37</v>
      </c>
      <c r="C91">
        <v>6</v>
      </c>
      <c r="D91">
        <v>14</v>
      </c>
      <c r="E91">
        <v>150</v>
      </c>
      <c r="F91">
        <v>90</v>
      </c>
    </row>
    <row r="92" spans="2:6" x14ac:dyDescent="0.25">
      <c r="B92">
        <v>43</v>
      </c>
      <c r="C92">
        <v>3</v>
      </c>
      <c r="D92">
        <v>11</v>
      </c>
      <c r="E92">
        <v>130</v>
      </c>
      <c r="F92">
        <v>91</v>
      </c>
    </row>
    <row r="93" spans="2:6" x14ac:dyDescent="0.25">
      <c r="B93">
        <v>42</v>
      </c>
      <c r="C93">
        <v>2</v>
      </c>
      <c r="D93">
        <v>22</v>
      </c>
      <c r="E93">
        <v>134</v>
      </c>
      <c r="F93">
        <v>92</v>
      </c>
    </row>
    <row r="94" spans="2:6" x14ac:dyDescent="0.25">
      <c r="B94">
        <v>40</v>
      </c>
      <c r="C94">
        <v>2</v>
      </c>
      <c r="D94">
        <v>10</v>
      </c>
      <c r="E94">
        <v>172</v>
      </c>
      <c r="F94">
        <v>93</v>
      </c>
    </row>
    <row r="95" spans="2:6" x14ac:dyDescent="0.25">
      <c r="B95">
        <v>25</v>
      </c>
      <c r="C95">
        <v>5</v>
      </c>
      <c r="D95">
        <v>16</v>
      </c>
      <c r="E95">
        <v>98</v>
      </c>
      <c r="F95">
        <v>94</v>
      </c>
    </row>
    <row r="96" spans="2:6" x14ac:dyDescent="0.25">
      <c r="B96">
        <v>13</v>
      </c>
      <c r="C96">
        <v>2</v>
      </c>
      <c r="D96">
        <v>8</v>
      </c>
      <c r="E96">
        <v>53</v>
      </c>
      <c r="F96">
        <v>95</v>
      </c>
    </row>
    <row r="97" spans="2:6" x14ac:dyDescent="0.25">
      <c r="B97">
        <v>35</v>
      </c>
      <c r="C97">
        <v>1</v>
      </c>
      <c r="D97">
        <v>11</v>
      </c>
      <c r="E97">
        <v>111</v>
      </c>
      <c r="F97">
        <v>96</v>
      </c>
    </row>
    <row r="98" spans="2:6" x14ac:dyDescent="0.25">
      <c r="B98">
        <v>21</v>
      </c>
      <c r="C98">
        <v>1</v>
      </c>
      <c r="D98">
        <v>12</v>
      </c>
      <c r="E98">
        <v>102</v>
      </c>
      <c r="F98">
        <v>97</v>
      </c>
    </row>
    <row r="99" spans="2:6" x14ac:dyDescent="0.25">
      <c r="B99">
        <v>28</v>
      </c>
      <c r="C99">
        <v>3</v>
      </c>
      <c r="D99">
        <v>12</v>
      </c>
      <c r="E99">
        <v>130</v>
      </c>
      <c r="F99">
        <v>98</v>
      </c>
    </row>
    <row r="100" spans="2:6" x14ac:dyDescent="0.25">
      <c r="B100">
        <v>44</v>
      </c>
      <c r="C100">
        <v>6</v>
      </c>
      <c r="D100">
        <v>18</v>
      </c>
      <c r="E100">
        <v>184</v>
      </c>
      <c r="F100">
        <v>99</v>
      </c>
    </row>
    <row r="101" spans="2:6" x14ac:dyDescent="0.25">
      <c r="B101">
        <v>39</v>
      </c>
      <c r="C101">
        <v>2</v>
      </c>
      <c r="D101">
        <v>17</v>
      </c>
      <c r="E101">
        <v>131</v>
      </c>
      <c r="F101">
        <v>100</v>
      </c>
    </row>
    <row r="102" spans="2:6" x14ac:dyDescent="0.25">
      <c r="B102">
        <v>36</v>
      </c>
      <c r="C102">
        <v>2</v>
      </c>
      <c r="D102">
        <v>18</v>
      </c>
      <c r="E102">
        <v>199</v>
      </c>
      <c r="F102">
        <v>101</v>
      </c>
    </row>
    <row r="103" spans="2:6" x14ac:dyDescent="0.25">
      <c r="B103">
        <v>28</v>
      </c>
      <c r="C103">
        <v>5</v>
      </c>
      <c r="D103">
        <v>14</v>
      </c>
      <c r="E103">
        <v>151</v>
      </c>
      <c r="F103">
        <v>102</v>
      </c>
    </row>
    <row r="104" spans="2:6" x14ac:dyDescent="0.25">
      <c r="B104">
        <v>39</v>
      </c>
      <c r="C104">
        <v>3</v>
      </c>
      <c r="D104">
        <v>21</v>
      </c>
      <c r="E104">
        <v>191</v>
      </c>
      <c r="F104">
        <v>103</v>
      </c>
    </row>
    <row r="105" spans="2:6" x14ac:dyDescent="0.25">
      <c r="B105">
        <v>22</v>
      </c>
      <c r="C105">
        <v>4</v>
      </c>
      <c r="D105">
        <v>19</v>
      </c>
      <c r="E105">
        <v>102</v>
      </c>
      <c r="F105">
        <v>104</v>
      </c>
    </row>
    <row r="106" spans="2:6" x14ac:dyDescent="0.25">
      <c r="B106">
        <v>32</v>
      </c>
      <c r="C106">
        <v>3</v>
      </c>
      <c r="D106">
        <v>16</v>
      </c>
      <c r="E106">
        <v>96</v>
      </c>
      <c r="F106">
        <v>105</v>
      </c>
    </row>
    <row r="107" spans="2:6" x14ac:dyDescent="0.25">
      <c r="B107">
        <v>19</v>
      </c>
      <c r="C107">
        <v>2</v>
      </c>
      <c r="D107">
        <v>11</v>
      </c>
      <c r="E107">
        <v>65</v>
      </c>
      <c r="F107">
        <v>106</v>
      </c>
    </row>
    <row r="108" spans="2:6" x14ac:dyDescent="0.25">
      <c r="B108">
        <v>25</v>
      </c>
      <c r="C108">
        <v>3</v>
      </c>
      <c r="D108">
        <v>13</v>
      </c>
      <c r="E108">
        <v>157</v>
      </c>
      <c r="F108">
        <v>107</v>
      </c>
    </row>
    <row r="109" spans="2:6" x14ac:dyDescent="0.25">
      <c r="B109">
        <v>10</v>
      </c>
      <c r="C109">
        <v>1</v>
      </c>
      <c r="D109">
        <v>2</v>
      </c>
      <c r="E109">
        <v>41</v>
      </c>
      <c r="F109">
        <v>108</v>
      </c>
    </row>
    <row r="110" spans="2:6" x14ac:dyDescent="0.25">
      <c r="B110">
        <v>30</v>
      </c>
      <c r="C110">
        <v>7</v>
      </c>
      <c r="D110">
        <v>18</v>
      </c>
      <c r="E110">
        <v>161</v>
      </c>
      <c r="F110">
        <v>109</v>
      </c>
    </row>
    <row r="111" spans="2:6" x14ac:dyDescent="0.25">
      <c r="B111">
        <v>28</v>
      </c>
      <c r="C111">
        <v>3</v>
      </c>
      <c r="D111">
        <v>12</v>
      </c>
      <c r="E111">
        <v>135</v>
      </c>
      <c r="F111">
        <v>110</v>
      </c>
    </row>
    <row r="112" spans="2:6" x14ac:dyDescent="0.25">
      <c r="B112">
        <v>29</v>
      </c>
      <c r="C112">
        <v>2</v>
      </c>
      <c r="D112">
        <v>20</v>
      </c>
      <c r="E112">
        <v>179</v>
      </c>
      <c r="F112">
        <v>111</v>
      </c>
    </row>
    <row r="113" spans="1:6" x14ac:dyDescent="0.25">
      <c r="B113">
        <v>42</v>
      </c>
      <c r="C113">
        <v>4</v>
      </c>
      <c r="D113">
        <v>10</v>
      </c>
      <c r="E113">
        <v>168</v>
      </c>
      <c r="F113">
        <v>112</v>
      </c>
    </row>
    <row r="114" spans="1:6" x14ac:dyDescent="0.25">
      <c r="B114">
        <v>34</v>
      </c>
      <c r="C114">
        <v>3</v>
      </c>
      <c r="D114">
        <v>21</v>
      </c>
      <c r="E114">
        <v>156</v>
      </c>
      <c r="F114">
        <v>113</v>
      </c>
    </row>
    <row r="115" spans="1:6" x14ac:dyDescent="0.25">
      <c r="B115">
        <v>41</v>
      </c>
      <c r="C115">
        <v>2</v>
      </c>
      <c r="D115">
        <v>17</v>
      </c>
      <c r="E115">
        <v>180</v>
      </c>
      <c r="F115">
        <v>114</v>
      </c>
    </row>
    <row r="116" spans="1:6" x14ac:dyDescent="0.25">
      <c r="B116">
        <v>26</v>
      </c>
      <c r="C116">
        <v>3</v>
      </c>
      <c r="D116">
        <v>11</v>
      </c>
      <c r="E116">
        <v>140</v>
      </c>
      <c r="F116">
        <v>115</v>
      </c>
    </row>
    <row r="117" spans="1:6" x14ac:dyDescent="0.25">
      <c r="B117">
        <v>19</v>
      </c>
      <c r="C117">
        <v>1</v>
      </c>
      <c r="D117">
        <v>11</v>
      </c>
      <c r="E117">
        <v>141</v>
      </c>
      <c r="F117">
        <v>116</v>
      </c>
    </row>
    <row r="118" spans="1:6" x14ac:dyDescent="0.25">
      <c r="B118">
        <v>39</v>
      </c>
      <c r="C118">
        <v>1</v>
      </c>
      <c r="D118">
        <v>9</v>
      </c>
      <c r="E118">
        <v>127</v>
      </c>
      <c r="F118">
        <v>117</v>
      </c>
    </row>
    <row r="119" spans="1:6" x14ac:dyDescent="0.25">
      <c r="B119">
        <v>16</v>
      </c>
      <c r="C119">
        <v>4</v>
      </c>
      <c r="D119">
        <v>18</v>
      </c>
      <c r="E119">
        <v>121</v>
      </c>
      <c r="F119">
        <v>118</v>
      </c>
    </row>
    <row r="121" spans="1:6" x14ac:dyDescent="0.25">
      <c r="A121" s="2" t="s">
        <v>28</v>
      </c>
    </row>
    <row r="122" spans="1:6" x14ac:dyDescent="0.25">
      <c r="A122" s="3"/>
      <c r="B122" s="5" t="s">
        <v>22</v>
      </c>
      <c r="C122" s="5" t="s">
        <v>9</v>
      </c>
      <c r="D122" s="5" t="s">
        <v>8</v>
      </c>
      <c r="E122" s="5" t="s">
        <v>31</v>
      </c>
    </row>
    <row r="123" spans="1:6" x14ac:dyDescent="0.25">
      <c r="A123" s="5" t="s">
        <v>32</v>
      </c>
      <c r="B123" s="3">
        <f>SUM(B2:B119)</f>
        <v>3720</v>
      </c>
      <c r="C123" s="3">
        <f>SUM(C2:C119)</f>
        <v>367</v>
      </c>
      <c r="D123" s="3">
        <f>SUM(D2:D119)</f>
        <v>1825</v>
      </c>
      <c r="E123" s="3">
        <f>SUM(E2:E119)</f>
        <v>15951</v>
      </c>
    </row>
    <row r="124" spans="1:6" x14ac:dyDescent="0.25">
      <c r="A124" s="5" t="s">
        <v>29</v>
      </c>
      <c r="B124" s="3">
        <f>($E$123-B123)/$E$123</f>
        <v>0.76678578145570808</v>
      </c>
      <c r="C124" s="3">
        <f>($E$123-C123)/$E$123</f>
        <v>0.97699203811673252</v>
      </c>
      <c r="D124" s="3">
        <f>($E$123-D123)/$E$123</f>
        <v>0.88558711052598582</v>
      </c>
      <c r="E124" s="3"/>
    </row>
    <row r="125" spans="1:6" x14ac:dyDescent="0.25">
      <c r="A125" s="5" t="s">
        <v>20</v>
      </c>
      <c r="B125" s="3">
        <f>-LN(B124)</f>
        <v>0.2655478106850851</v>
      </c>
      <c r="C125" s="3">
        <f>-LN(C124)</f>
        <v>2.327677629013181E-2</v>
      </c>
      <c r="D125" s="3">
        <f>-LN(D124)</f>
        <v>0.12150445220358061</v>
      </c>
      <c r="E125" s="3"/>
    </row>
    <row r="126" spans="1:6" x14ac:dyDescent="0.25">
      <c r="A126" s="5" t="s">
        <v>30</v>
      </c>
      <c r="B126" s="3"/>
      <c r="C126" s="3">
        <f>(C125/B125)*100</f>
        <v>8.7655688932551179</v>
      </c>
      <c r="D126" s="3">
        <f>(D125/B125)*100</f>
        <v>45.756149105546022</v>
      </c>
      <c r="E126" s="3"/>
    </row>
    <row r="129" spans="1:5" x14ac:dyDescent="0.25">
      <c r="A129" s="2" t="s">
        <v>25</v>
      </c>
    </row>
    <row r="130" spans="1:5" x14ac:dyDescent="0.25">
      <c r="A130" s="3"/>
      <c r="B130" s="5" t="s">
        <v>22</v>
      </c>
      <c r="C130" s="5" t="s">
        <v>9</v>
      </c>
      <c r="D130" s="5" t="s">
        <v>8</v>
      </c>
      <c r="E130" s="5" t="s">
        <v>31</v>
      </c>
    </row>
    <row r="131" spans="1:5" x14ac:dyDescent="0.25">
      <c r="A131" s="5" t="s">
        <v>32</v>
      </c>
      <c r="B131" s="3">
        <f>SUM(B2:B38)</f>
        <v>1305</v>
      </c>
      <c r="C131" s="3">
        <f>SUM(C2:C38)</f>
        <v>117</v>
      </c>
      <c r="D131" s="3">
        <f>SUM(D2:D38)</f>
        <v>663</v>
      </c>
      <c r="E131" s="3">
        <f>SUM(E2:E38)</f>
        <v>5192</v>
      </c>
    </row>
    <row r="132" spans="1:5" x14ac:dyDescent="0.25">
      <c r="A132" s="5" t="s">
        <v>29</v>
      </c>
      <c r="B132" s="3">
        <f>($E$131-B131)/$E$131</f>
        <v>0.74865177195685673</v>
      </c>
      <c r="C132" s="3">
        <f>($E$131-C131)/$E$131</f>
        <v>0.97746533127889057</v>
      </c>
      <c r="D132" s="3">
        <f>($E$131-D131)/$E$131</f>
        <v>0.87230354391371345</v>
      </c>
      <c r="E132" s="3"/>
    </row>
    <row r="133" spans="1:5" x14ac:dyDescent="0.25">
      <c r="A133" s="5" t="s">
        <v>20</v>
      </c>
      <c r="B133" s="3">
        <f>-LN(B132)</f>
        <v>0.28948132753170275</v>
      </c>
      <c r="C133" s="3">
        <f>-LN(C132)</f>
        <v>2.2792454473937872E-2</v>
      </c>
      <c r="D133" s="3">
        <f>-LN(D132)</f>
        <v>0.13661781482771199</v>
      </c>
      <c r="E133" s="3"/>
    </row>
    <row r="134" spans="1:5" x14ac:dyDescent="0.25">
      <c r="A134" s="5" t="s">
        <v>30</v>
      </c>
      <c r="B134" s="3"/>
      <c r="C134" s="3">
        <f>(C133/B133)*100</f>
        <v>7.8735491053189746</v>
      </c>
      <c r="D134" s="3">
        <f>(D133/B133)*100</f>
        <v>47.193999002491857</v>
      </c>
      <c r="E134" s="3"/>
    </row>
    <row r="136" spans="1:5" x14ac:dyDescent="0.25">
      <c r="A136" s="2" t="s">
        <v>26</v>
      </c>
    </row>
    <row r="137" spans="1:5" x14ac:dyDescent="0.25">
      <c r="A137" s="3"/>
      <c r="B137" s="5" t="s">
        <v>22</v>
      </c>
      <c r="C137" s="5" t="s">
        <v>9</v>
      </c>
      <c r="D137" s="5" t="s">
        <v>8</v>
      </c>
      <c r="E137" s="5" t="s">
        <v>31</v>
      </c>
    </row>
    <row r="138" spans="1:5" x14ac:dyDescent="0.25">
      <c r="A138" s="5" t="s">
        <v>32</v>
      </c>
      <c r="B138" s="3">
        <f>SUM(B39:B79)</f>
        <v>1154</v>
      </c>
      <c r="C138" s="3">
        <f>SUM(C39:C79)</f>
        <v>126</v>
      </c>
      <c r="D138" s="3">
        <f>SUM(D39:D79)</f>
        <v>567</v>
      </c>
      <c r="E138" s="3">
        <f>SUM(E39:E79)</f>
        <v>5387</v>
      </c>
    </row>
    <row r="139" spans="1:5" x14ac:dyDescent="0.25">
      <c r="A139" s="5" t="s">
        <v>29</v>
      </c>
      <c r="B139" s="3">
        <f>($E$138-B138)/$E$138</f>
        <v>0.78578058288472252</v>
      </c>
      <c r="C139" s="3">
        <f>($E$138-C138)/$E$138</f>
        <v>0.97661035826990905</v>
      </c>
      <c r="D139" s="3">
        <f>($E$138-D138)/$E$138</f>
        <v>0.89474661221459073</v>
      </c>
      <c r="E139" s="3"/>
    </row>
    <row r="140" spans="1:5" x14ac:dyDescent="0.25">
      <c r="A140" s="5" t="s">
        <v>20</v>
      </c>
      <c r="B140" s="3">
        <f>-LN(B139)</f>
        <v>0.24107768215961001</v>
      </c>
      <c r="C140" s="3">
        <f>-LN(C139)</f>
        <v>2.3667520949726517E-2</v>
      </c>
      <c r="D140" s="3">
        <f>-LN(D139)</f>
        <v>0.11121471563588771</v>
      </c>
      <c r="E140" s="3"/>
    </row>
    <row r="141" spans="1:5" x14ac:dyDescent="0.25">
      <c r="A141" s="5" t="s">
        <v>30</v>
      </c>
      <c r="B141" s="3"/>
      <c r="C141" s="3">
        <f>(C140/B140)*100</f>
        <v>9.8173836490003197</v>
      </c>
      <c r="D141" s="3">
        <f>(D140/B140)*100</f>
        <v>46.132314961554968</v>
      </c>
      <c r="E141" s="3"/>
    </row>
    <row r="143" spans="1:5" x14ac:dyDescent="0.25">
      <c r="A143" s="2" t="s">
        <v>27</v>
      </c>
    </row>
    <row r="144" spans="1:5" x14ac:dyDescent="0.25">
      <c r="A144" s="3"/>
      <c r="B144" s="5" t="s">
        <v>22</v>
      </c>
      <c r="C144" s="5" t="s">
        <v>9</v>
      </c>
      <c r="D144" s="5" t="s">
        <v>8</v>
      </c>
      <c r="E144" s="5" t="s">
        <v>31</v>
      </c>
    </row>
    <row r="145" spans="1:5" x14ac:dyDescent="0.25">
      <c r="A145" s="5" t="s">
        <v>32</v>
      </c>
      <c r="B145" s="3">
        <f>SUM(B80:B119)</f>
        <v>1261</v>
      </c>
      <c r="C145" s="3">
        <f>SUM(C80:C119)</f>
        <v>124</v>
      </c>
      <c r="D145" s="3">
        <f>SUM(D80:D119)</f>
        <v>595</v>
      </c>
      <c r="E145" s="3">
        <f>SUM(E80:E119)</f>
        <v>5372</v>
      </c>
    </row>
    <row r="146" spans="1:5" x14ac:dyDescent="0.25">
      <c r="A146" s="5" t="s">
        <v>29</v>
      </c>
      <c r="B146" s="3">
        <f>($E$145-B145)/$E$145</f>
        <v>0.7652643335815339</v>
      </c>
      <c r="C146" s="3">
        <f>($E$145-C145)/$E$145</f>
        <v>0.97691734921816831</v>
      </c>
      <c r="D146" s="3">
        <f>($E$145-D145)/$E$145</f>
        <v>0.88924050632911389</v>
      </c>
      <c r="E146" s="3"/>
    </row>
    <row r="147" spans="1:5" x14ac:dyDescent="0.25">
      <c r="A147" s="5" t="s">
        <v>20</v>
      </c>
      <c r="B147" s="3">
        <f>-LN(B146)</f>
        <v>0.26753397074524976</v>
      </c>
      <c r="C147" s="3">
        <f t="shared" ref="C147:D147" si="0">-LN(C146)</f>
        <v>2.3353227019203195E-2</v>
      </c>
      <c r="D147" s="3">
        <f t="shared" si="0"/>
        <v>0.11738754425316639</v>
      </c>
      <c r="E147" s="3"/>
    </row>
    <row r="148" spans="1:5" x14ac:dyDescent="0.25">
      <c r="A148" s="5" t="s">
        <v>30</v>
      </c>
      <c r="B148" s="3"/>
      <c r="C148" s="3">
        <f>(C147/B147)*100</f>
        <v>8.729069790333476</v>
      </c>
      <c r="D148" s="3">
        <f>(D147/B147)*100</f>
        <v>43.877621943175484</v>
      </c>
      <c r="E148" s="3"/>
    </row>
    <row r="151" spans="1:5" x14ac:dyDescent="0.25">
      <c r="B151" s="2" t="s">
        <v>6</v>
      </c>
    </row>
    <row r="152" spans="1:5" x14ac:dyDescent="0.25">
      <c r="B152" s="3"/>
      <c r="C152" s="5" t="s">
        <v>23</v>
      </c>
      <c r="D152" s="5" t="s">
        <v>24</v>
      </c>
    </row>
    <row r="153" spans="1:5" x14ac:dyDescent="0.25">
      <c r="B153" s="4" t="s">
        <v>7</v>
      </c>
      <c r="C153" s="3">
        <f>AVERAGE(B147,B140,B133)</f>
        <v>0.26603099347885417</v>
      </c>
      <c r="D153" s="3">
        <f>STDEV(B147,B140,B133)</f>
        <v>2.4236799021824337E-2</v>
      </c>
    </row>
    <row r="154" spans="1:5" x14ac:dyDescent="0.25">
      <c r="B154" s="4" t="s">
        <v>8</v>
      </c>
      <c r="C154" s="3">
        <f>AVERAGE(D147,D140,D133)</f>
        <v>0.1217400249055887</v>
      </c>
      <c r="D154" s="3">
        <f>STDEV(D147,D140,D133)</f>
        <v>1.3249053853377558E-2</v>
      </c>
    </row>
    <row r="155" spans="1:5" x14ac:dyDescent="0.25">
      <c r="B155" s="4" t="s">
        <v>9</v>
      </c>
      <c r="C155" s="3">
        <f>AVERAGE(C147,C140,C133)</f>
        <v>2.3271067480955865E-2</v>
      </c>
      <c r="D155" s="3">
        <f>STDEV(C147,C140,C133)</f>
        <v>4.4328092284244683E-4</v>
      </c>
    </row>
    <row r="157" spans="1:5" x14ac:dyDescent="0.25">
      <c r="B157" s="2" t="s">
        <v>5</v>
      </c>
    </row>
    <row r="158" spans="1:5" x14ac:dyDescent="0.25">
      <c r="B158" s="4" t="s">
        <v>10</v>
      </c>
      <c r="C158" s="3">
        <v>75</v>
      </c>
      <c r="D158" s="3" t="s">
        <v>17</v>
      </c>
    </row>
    <row r="159" spans="1:5" x14ac:dyDescent="0.25">
      <c r="B159" s="4" t="s">
        <v>16</v>
      </c>
      <c r="C159" s="3">
        <f>((4/3)*3.14*((C158/2)^3))*0.000000001</f>
        <v>2.2078125E-4</v>
      </c>
      <c r="D159" s="3" t="s">
        <v>13</v>
      </c>
    </row>
    <row r="160" spans="1:5" x14ac:dyDescent="0.25">
      <c r="B160" s="4" t="s">
        <v>11</v>
      </c>
      <c r="C160" s="3">
        <v>740</v>
      </c>
      <c r="D160" s="3" t="s">
        <v>12</v>
      </c>
    </row>
    <row r="161" spans="1:4" x14ac:dyDescent="0.25">
      <c r="B161" s="4" t="s">
        <v>14</v>
      </c>
      <c r="C161" s="3">
        <v>6.6</v>
      </c>
      <c r="D161" s="3" t="s">
        <v>15</v>
      </c>
    </row>
    <row r="162" spans="1:4" x14ac:dyDescent="0.25">
      <c r="B162" s="4" t="s">
        <v>18</v>
      </c>
      <c r="C162" s="3">
        <f>(C160*1000)/C161</f>
        <v>112121.21212121213</v>
      </c>
      <c r="D162" s="3"/>
    </row>
    <row r="163" spans="1:4" x14ac:dyDescent="0.25">
      <c r="B163" s="4" t="s">
        <v>16</v>
      </c>
      <c r="C163" s="3">
        <v>100</v>
      </c>
      <c r="D163" s="3" t="s">
        <v>13</v>
      </c>
    </row>
    <row r="164" spans="1:4" x14ac:dyDescent="0.25">
      <c r="B164" s="4" t="s">
        <v>19</v>
      </c>
      <c r="C164" s="3">
        <f>C162/C163</f>
        <v>1121.2121212121212</v>
      </c>
      <c r="D164" s="3"/>
    </row>
    <row r="165" spans="1:4" x14ac:dyDescent="0.25">
      <c r="B165" s="6" t="s">
        <v>20</v>
      </c>
      <c r="C165" s="7">
        <f>C164*C159</f>
        <v>0.24754261363636365</v>
      </c>
      <c r="D165" s="3"/>
    </row>
    <row r="168" spans="1:4" x14ac:dyDescent="0.25">
      <c r="A168" s="2" t="s">
        <v>33</v>
      </c>
    </row>
    <row r="169" spans="1:4" x14ac:dyDescent="0.25">
      <c r="A169" s="3"/>
      <c r="B169" s="5" t="s">
        <v>20</v>
      </c>
      <c r="C169" s="5" t="s">
        <v>24</v>
      </c>
    </row>
    <row r="170" spans="1:4" x14ac:dyDescent="0.25">
      <c r="A170" s="5" t="s">
        <v>21</v>
      </c>
      <c r="B170" s="3">
        <v>0.24754261363636401</v>
      </c>
      <c r="C170" s="3">
        <v>0</v>
      </c>
    </row>
    <row r="171" spans="1:4" x14ac:dyDescent="0.25">
      <c r="A171" s="5" t="s">
        <v>22</v>
      </c>
      <c r="B171" s="3">
        <v>0.26603099347885417</v>
      </c>
      <c r="C171" s="3">
        <v>2.4236799021824299E-2</v>
      </c>
    </row>
    <row r="172" spans="1:4" x14ac:dyDescent="0.25">
      <c r="A172" s="5" t="s">
        <v>8</v>
      </c>
      <c r="B172" s="3">
        <v>0.12174002490558899</v>
      </c>
      <c r="C172" s="3">
        <v>1.32490538533776E-2</v>
      </c>
    </row>
    <row r="173" spans="1:4" x14ac:dyDescent="0.25">
      <c r="A173" s="5" t="s">
        <v>9</v>
      </c>
      <c r="B173" s="3">
        <v>2.3271067480955865E-2</v>
      </c>
      <c r="C173" s="3">
        <v>4.4328092284244699E-4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MethylationAbdel_13Image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Thé À La Menthe</dc:creator>
  <cp:lastModifiedBy>NRC</cp:lastModifiedBy>
  <dcterms:created xsi:type="dcterms:W3CDTF">2020-02-27T16:38:27Z</dcterms:created>
  <dcterms:modified xsi:type="dcterms:W3CDTF">2020-04-27T16:07:59Z</dcterms:modified>
</cp:coreProperties>
</file>