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licl\Documents\Projects\jove manuscript\Final\FINAL For Submission\FINAL For Submission\Revised manuscript\"/>
    </mc:Choice>
  </mc:AlternateContent>
  <bookViews>
    <workbookView xWindow="0" yWindow="0" windowWidth="28800" windowHeight="121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K9" i="1"/>
  <c r="K4" i="1" l="1"/>
  <c r="K5" i="1"/>
  <c r="K6" i="1"/>
  <c r="K7" i="1"/>
  <c r="K8" i="1"/>
  <c r="K3" i="1"/>
  <c r="E4" i="1"/>
  <c r="B19" i="1" s="1"/>
  <c r="E5" i="1"/>
  <c r="E6" i="1"/>
  <c r="E7" i="1"/>
  <c r="E8" i="1"/>
  <c r="E9" i="1"/>
  <c r="E10" i="1"/>
  <c r="E11" i="1"/>
  <c r="B20" i="1" l="1"/>
  <c r="C20" i="1"/>
  <c r="C19" i="1"/>
  <c r="J10" i="1"/>
  <c r="I10" i="1"/>
  <c r="H10" i="1"/>
  <c r="C12" i="1"/>
  <c r="C13" i="1" s="1"/>
  <c r="D12" i="1"/>
  <c r="D13" i="1" s="1"/>
  <c r="B12" i="1"/>
  <c r="J11" i="1" l="1"/>
  <c r="J12" i="1"/>
  <c r="D14" i="1"/>
  <c r="I11" i="1"/>
</calcChain>
</file>

<file path=xl/sharedStrings.xml><?xml version="1.0" encoding="utf-8"?>
<sst xmlns="http://schemas.openxmlformats.org/spreadsheetml/2006/main" count="33" uniqueCount="23">
  <si>
    <t>CD3/CD4</t>
  </si>
  <si>
    <t>Image</t>
  </si>
  <si>
    <t>Count (DAPI)</t>
  </si>
  <si>
    <t>Total</t>
  </si>
  <si>
    <t>%PBMC</t>
  </si>
  <si>
    <t>%CD3</t>
  </si>
  <si>
    <t>CD4/CD25</t>
  </si>
  <si>
    <t>%CD4</t>
  </si>
  <si>
    <t>IF</t>
  </si>
  <si>
    <t>CD3Z</t>
  </si>
  <si>
    <t>FOXP3</t>
  </si>
  <si>
    <t>%</t>
  </si>
  <si>
    <t>STD</t>
  </si>
  <si>
    <t>CD3+ T-Cells</t>
  </si>
  <si>
    <t>CD4+ 25+ T-Reg</t>
  </si>
  <si>
    <t>Count (CD3-FITC)</t>
  </si>
  <si>
    <t>Count (CD4-PE)</t>
  </si>
  <si>
    <t>Count (CD4-FITC)</t>
  </si>
  <si>
    <t>Count (CD25-PE)</t>
  </si>
  <si>
    <t>%CD3+</t>
  </si>
  <si>
    <t>%CD4+ 25+</t>
  </si>
  <si>
    <t>ddPCR*</t>
  </si>
  <si>
    <t>*Values extracted from CPD Calculation Excel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</si>
</sst>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1" fillId="2" borderId="0" xfId="0" applyFont="1" applyFill="1"/>
    <xf numFmtId="0" fontId="0" fillId="0" borderId="1" xfId="0" applyBorder="1"/>
    <xf numFmtId="0" fontId="1" fillId="3" borderId="1" xfId="0" applyFont="1" applyFill="1" applyBorder="1"/>
    <xf numFmtId="0" fontId="3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10" fontId="0" fillId="4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/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Sheet1!$C$19:$C$20</c:f>
                <c:numCache>
                  <c:formatCode>General</c:formatCode>
                  <c:ptCount val="2"/>
                  <c:pt idx="0">
                    <c:v>10.737955085018296</c:v>
                  </c:pt>
                  <c:pt idx="1">
                    <c:v>5.1261602824980459</c:v>
                  </c:pt>
                </c:numCache>
              </c:numRef>
            </c:plus>
            <c:minus>
              <c:numRef>
                <c:f>Sheet1!$C$19:$C$20</c:f>
                <c:numCache>
                  <c:formatCode>General</c:formatCode>
                  <c:ptCount val="2"/>
                  <c:pt idx="0">
                    <c:v>10.737955085018296</c:v>
                  </c:pt>
                  <c:pt idx="1">
                    <c:v>5.1261602824980459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Sheet1!$D$25:$D$26</c:f>
              <c:strCache>
                <c:ptCount val="2"/>
                <c:pt idx="0">
                  <c:v>CD3+ T-Cells</c:v>
                </c:pt>
                <c:pt idx="1">
                  <c:v>CD4+ 25+ T-Reg</c:v>
                </c:pt>
              </c:strCache>
            </c:strRef>
          </c:cat>
          <c:val>
            <c:numRef>
              <c:f>Sheet1!$B$19:$B$20</c:f>
              <c:numCache>
                <c:formatCode>General</c:formatCode>
                <c:ptCount val="2"/>
                <c:pt idx="0">
                  <c:v>50.223059019041429</c:v>
                </c:pt>
                <c:pt idx="1">
                  <c:v>10.383113496963107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83-AC4C-B718-C96DEC4E4A56}"/>
            </c:ext>
          </c:extLst>
        </c:ser>
        <c:ser>
          <c:idx val="1"/>
          <c:order val="1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Sheet1!$C$25:$C$26</c:f>
                <c:numCache>
                  <c:formatCode>General</c:formatCode>
                  <c:ptCount val="2"/>
                  <c:pt idx="0">
                    <c:v>1.693574642064785</c:v>
                  </c:pt>
                  <c:pt idx="1">
                    <c:v>0.97423777305327774</c:v>
                  </c:pt>
                </c:numCache>
              </c:numRef>
            </c:plus>
            <c:minus>
              <c:numRef>
                <c:f>Sheet1!$C$25:$C$26</c:f>
                <c:numCache>
                  <c:formatCode>General</c:formatCode>
                  <c:ptCount val="2"/>
                  <c:pt idx="0">
                    <c:v>1.693574642064785</c:v>
                  </c:pt>
                  <c:pt idx="1">
                    <c:v>0.97423777305327774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Sheet1!$D$25:$D$26</c:f>
              <c:strCache>
                <c:ptCount val="2"/>
                <c:pt idx="0">
                  <c:v>CD3+ T-Cells</c:v>
                </c:pt>
                <c:pt idx="1">
                  <c:v>CD4+ 25+ T-Reg</c:v>
                </c:pt>
              </c:strCache>
            </c:strRef>
          </c:cat>
          <c:val>
            <c:numRef>
              <c:f>Sheet1!$B$25:$B$26</c:f>
              <c:numCache>
                <c:formatCode>General</c:formatCode>
                <c:ptCount val="2"/>
                <c:pt idx="0">
                  <c:v>45.734645302407436</c:v>
                </c:pt>
                <c:pt idx="1">
                  <c:v>8.806667514884257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483-AC4C-B718-C96DEC4E4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5844384"/>
        <c:axId val="228231376"/>
      </c:barChart>
      <c:catAx>
        <c:axId val="2258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231376"/>
        <c:crosses val="autoZero"/>
        <c:auto val="1"/>
        <c:lblAlgn val="ctr"/>
        <c:lblOffset val="100"/>
        <c:noMultiLvlLbl val="0"/>
      </c:catAx>
      <c:valAx>
        <c:axId val="2282313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% of Total Leukocytes</a:t>
                </a:r>
              </a:p>
            </c:rich>
          </c:tx>
          <c:layout>
            <c:manualLayout>
              <c:xMode val="edge"/>
              <c:yMode val="edge"/>
              <c:x val="9.1116173120728925E-3"/>
              <c:y val="0.173473796544662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8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800100</xdr:colOff>
      <xdr:row>14</xdr:row>
      <xdr:rowOff>50800</xdr:rowOff>
    </xdr:from>
    <xdr:to>
      <xdr:col>13</xdr:col>
      <xdr:colOff>647700</xdr:colOff>
      <xdr:row>32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40D2864-9927-3543-8071-E2EAD096B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D32" sqref="D32"/>
    </sheetView>
  </sheetViews>
  <sheetFormatPr defaultColWidth="8.85546875" defaultRowHeight="15" x14ac:dyDescent="0.25"/>
  <cols>
    <col min="2" max="2" width="12.42578125" bestFit="1" customWidth="1"/>
    <col min="3" max="3" width="14.42578125" customWidth="1"/>
    <col min="4" max="4" width="17.28515625" customWidth="1"/>
    <col min="5" max="5" width="12.7109375" customWidth="1"/>
    <col min="6" max="6" width="7.7109375" bestFit="1" customWidth="1"/>
    <col min="7" max="7" width="12.42578125" bestFit="1" customWidth="1"/>
    <col min="8" max="9" width="13.7109375" bestFit="1" customWidth="1"/>
    <col min="10" max="10" width="14.85546875" customWidth="1"/>
    <col min="11" max="12" width="14.7109375" customWidth="1"/>
    <col min="13" max="13" width="14.28515625" customWidth="1"/>
  </cols>
  <sheetData>
    <row r="1" spans="1:11" x14ac:dyDescent="0.25">
      <c r="A1" s="13" t="s">
        <v>0</v>
      </c>
      <c r="B1" s="13"/>
      <c r="C1" s="13"/>
      <c r="D1" s="13"/>
      <c r="E1" s="4" t="s">
        <v>19</v>
      </c>
      <c r="G1" s="14" t="s">
        <v>6</v>
      </c>
      <c r="H1" s="14"/>
      <c r="I1" s="14"/>
      <c r="J1" s="14"/>
      <c r="K1" s="4" t="s">
        <v>20</v>
      </c>
    </row>
    <row r="2" spans="1:11" x14ac:dyDescent="0.25">
      <c r="A2" s="7" t="s">
        <v>1</v>
      </c>
      <c r="B2" s="7" t="s">
        <v>2</v>
      </c>
      <c r="C2" s="7" t="s">
        <v>15</v>
      </c>
      <c r="D2" s="7" t="s">
        <v>16</v>
      </c>
      <c r="G2" s="7" t="s">
        <v>1</v>
      </c>
      <c r="H2" s="7" t="s">
        <v>2</v>
      </c>
      <c r="I2" s="7" t="s">
        <v>17</v>
      </c>
      <c r="J2" s="7" t="s">
        <v>18</v>
      </c>
    </row>
    <row r="3" spans="1:11" x14ac:dyDescent="0.25">
      <c r="A3" s="1">
        <v>1</v>
      </c>
      <c r="B3" s="1">
        <v>216</v>
      </c>
      <c r="C3" s="1">
        <v>81</v>
      </c>
      <c r="D3" s="1">
        <v>18</v>
      </c>
      <c r="E3" s="12">
        <f>(C3/B3)*100</f>
        <v>37.5</v>
      </c>
      <c r="G3" s="2">
        <v>1</v>
      </c>
      <c r="H3" s="2">
        <v>44</v>
      </c>
      <c r="I3" s="2">
        <v>12</v>
      </c>
      <c r="J3" s="2">
        <v>4</v>
      </c>
      <c r="K3" s="12">
        <f t="shared" ref="K3:K9" si="0">(J3/H3)*100</f>
        <v>9.0909090909090917</v>
      </c>
    </row>
    <row r="4" spans="1:11" x14ac:dyDescent="0.25">
      <c r="A4" s="1">
        <v>2</v>
      </c>
      <c r="B4" s="1">
        <v>43</v>
      </c>
      <c r="C4" s="1">
        <v>24</v>
      </c>
      <c r="D4" s="1">
        <v>8</v>
      </c>
      <c r="E4" s="12">
        <f t="shared" ref="E4:E11" si="1">(C4/B4)*100</f>
        <v>55.813953488372093</v>
      </c>
      <c r="G4" s="2">
        <v>2</v>
      </c>
      <c r="H4" s="2">
        <v>74</v>
      </c>
      <c r="I4" s="2">
        <v>18</v>
      </c>
      <c r="J4" s="2">
        <v>7</v>
      </c>
      <c r="K4" s="12">
        <f t="shared" si="0"/>
        <v>9.4594594594594597</v>
      </c>
    </row>
    <row r="5" spans="1:11" x14ac:dyDescent="0.25">
      <c r="A5" s="1">
        <v>3</v>
      </c>
      <c r="B5" s="1">
        <v>36</v>
      </c>
      <c r="C5" s="1">
        <v>18</v>
      </c>
      <c r="D5" s="1">
        <v>7</v>
      </c>
      <c r="E5" s="12">
        <f t="shared" si="1"/>
        <v>50</v>
      </c>
      <c r="G5" s="2">
        <v>3</v>
      </c>
      <c r="H5" s="2">
        <v>64</v>
      </c>
      <c r="I5" s="2">
        <v>16</v>
      </c>
      <c r="J5" s="2">
        <v>4</v>
      </c>
      <c r="K5" s="12">
        <f t="shared" si="0"/>
        <v>6.25</v>
      </c>
    </row>
    <row r="6" spans="1:11" x14ac:dyDescent="0.25">
      <c r="A6" s="1">
        <v>4</v>
      </c>
      <c r="B6" s="1">
        <v>28</v>
      </c>
      <c r="C6" s="1">
        <v>17</v>
      </c>
      <c r="D6" s="1">
        <v>8</v>
      </c>
      <c r="E6" s="12">
        <f t="shared" si="1"/>
        <v>60.714285714285708</v>
      </c>
      <c r="G6" s="2">
        <v>4</v>
      </c>
      <c r="H6" s="2">
        <v>47</v>
      </c>
      <c r="I6" s="2">
        <v>12</v>
      </c>
      <c r="J6" s="2">
        <v>3</v>
      </c>
      <c r="K6" s="12">
        <f t="shared" si="0"/>
        <v>6.3829787234042552</v>
      </c>
    </row>
    <row r="7" spans="1:11" x14ac:dyDescent="0.25">
      <c r="A7" s="1">
        <v>5</v>
      </c>
      <c r="B7" s="1">
        <v>19</v>
      </c>
      <c r="C7" s="1">
        <v>13</v>
      </c>
      <c r="D7" s="1">
        <v>11</v>
      </c>
      <c r="E7" s="12">
        <f t="shared" si="1"/>
        <v>68.421052631578945</v>
      </c>
      <c r="G7" s="2">
        <v>5</v>
      </c>
      <c r="H7" s="2">
        <v>32</v>
      </c>
      <c r="I7" s="2">
        <v>6</v>
      </c>
      <c r="J7" s="2">
        <v>2</v>
      </c>
      <c r="K7" s="12">
        <f t="shared" si="0"/>
        <v>6.25</v>
      </c>
    </row>
    <row r="8" spans="1:11" x14ac:dyDescent="0.25">
      <c r="A8" s="1">
        <v>6</v>
      </c>
      <c r="B8" s="1">
        <v>20</v>
      </c>
      <c r="C8" s="1">
        <v>9</v>
      </c>
      <c r="D8" s="1">
        <v>3</v>
      </c>
      <c r="E8" s="12">
        <f t="shared" si="1"/>
        <v>45</v>
      </c>
      <c r="G8" s="2">
        <v>6</v>
      </c>
      <c r="H8" s="2">
        <v>28</v>
      </c>
      <c r="I8" s="2">
        <v>9</v>
      </c>
      <c r="J8" s="2">
        <v>5</v>
      </c>
      <c r="K8" s="12">
        <f t="shared" si="0"/>
        <v>17.857142857142858</v>
      </c>
    </row>
    <row r="9" spans="1:11" x14ac:dyDescent="0.25">
      <c r="A9" s="1">
        <v>7</v>
      </c>
      <c r="B9" s="1">
        <v>107</v>
      </c>
      <c r="C9" s="1">
        <v>37</v>
      </c>
      <c r="D9" s="1">
        <v>29</v>
      </c>
      <c r="E9" s="12">
        <f t="shared" si="1"/>
        <v>34.579439252336449</v>
      </c>
      <c r="G9" s="2">
        <v>7</v>
      </c>
      <c r="H9" s="2">
        <v>23</v>
      </c>
      <c r="I9" s="2">
        <v>9</v>
      </c>
      <c r="J9" s="2">
        <v>4</v>
      </c>
      <c r="K9" s="12">
        <f t="shared" si="0"/>
        <v>17.391304347826086</v>
      </c>
    </row>
    <row r="10" spans="1:11" x14ac:dyDescent="0.25">
      <c r="A10" s="1">
        <v>8</v>
      </c>
      <c r="B10" s="1">
        <v>89</v>
      </c>
      <c r="C10" s="1">
        <v>47</v>
      </c>
      <c r="D10" s="1">
        <v>13</v>
      </c>
      <c r="E10" s="12">
        <f t="shared" si="1"/>
        <v>52.80898876404494</v>
      </c>
      <c r="G10" s="10" t="s">
        <v>3</v>
      </c>
      <c r="H10" s="11">
        <f>SUM(H3:H9)</f>
        <v>312</v>
      </c>
      <c r="I10" s="11">
        <f>SUM(I3:I9)</f>
        <v>82</v>
      </c>
      <c r="J10" s="11">
        <f>SUM(J3:J9)</f>
        <v>29</v>
      </c>
    </row>
    <row r="11" spans="1:11" x14ac:dyDescent="0.25">
      <c r="A11" s="1">
        <v>9</v>
      </c>
      <c r="B11" s="1">
        <v>53</v>
      </c>
      <c r="C11" s="1">
        <v>25</v>
      </c>
      <c r="D11" s="1">
        <v>5</v>
      </c>
      <c r="E11" s="12">
        <f t="shared" si="1"/>
        <v>47.169811320754718</v>
      </c>
      <c r="G11" s="8" t="s">
        <v>4</v>
      </c>
      <c r="H11" s="9"/>
      <c r="I11" s="9">
        <f>I10/H10</f>
        <v>0.26282051282051283</v>
      </c>
      <c r="J11" s="9">
        <f>J10/H10</f>
        <v>9.2948717948717952E-2</v>
      </c>
    </row>
    <row r="12" spans="1:11" x14ac:dyDescent="0.25">
      <c r="A12" s="10" t="s">
        <v>3</v>
      </c>
      <c r="B12" s="11">
        <f>SUM(B3:B11)</f>
        <v>611</v>
      </c>
      <c r="C12" s="11">
        <f t="shared" ref="C12:D12" si="2">SUM(C3:C11)</f>
        <v>271</v>
      </c>
      <c r="D12" s="11">
        <f t="shared" si="2"/>
        <v>102</v>
      </c>
      <c r="G12" s="8" t="s">
        <v>7</v>
      </c>
      <c r="H12" s="9"/>
      <c r="I12" s="9"/>
      <c r="J12" s="9">
        <f>J10/I10</f>
        <v>0.35365853658536583</v>
      </c>
    </row>
    <row r="13" spans="1:11" x14ac:dyDescent="0.25">
      <c r="A13" s="8" t="s">
        <v>4</v>
      </c>
      <c r="B13" s="9"/>
      <c r="C13" s="9">
        <f>C12/B12</f>
        <v>0.44353518821603927</v>
      </c>
      <c r="D13" s="9">
        <f>D12/B12</f>
        <v>0.16693944353518822</v>
      </c>
    </row>
    <row r="14" spans="1:11" x14ac:dyDescent="0.25">
      <c r="A14" s="8" t="s">
        <v>5</v>
      </c>
      <c r="B14" s="9"/>
      <c r="C14" s="9"/>
      <c r="D14" s="9">
        <f>D12/C12</f>
        <v>0.37638376383763839</v>
      </c>
    </row>
    <row r="17" spans="1:4" x14ac:dyDescent="0.25">
      <c r="A17" s="4" t="s">
        <v>8</v>
      </c>
    </row>
    <row r="18" spans="1:4" x14ac:dyDescent="0.25">
      <c r="A18" s="5"/>
      <c r="B18" s="6" t="s">
        <v>11</v>
      </c>
      <c r="C18" s="6" t="s">
        <v>12</v>
      </c>
    </row>
    <row r="19" spans="1:4" x14ac:dyDescent="0.25">
      <c r="A19" s="6" t="s">
        <v>9</v>
      </c>
      <c r="B19" s="5">
        <f>AVERAGE(E3:E11)</f>
        <v>50.223059019041429</v>
      </c>
      <c r="C19" s="5">
        <f>STDEV(E3:E11)</f>
        <v>10.737955085018296</v>
      </c>
      <c r="D19" s="3" t="s">
        <v>13</v>
      </c>
    </row>
    <row r="20" spans="1:4" x14ac:dyDescent="0.25">
      <c r="A20" s="6" t="s">
        <v>10</v>
      </c>
      <c r="B20" s="5">
        <f>AVERAGE(K3:K9)</f>
        <v>10.383113496963107</v>
      </c>
      <c r="C20" s="5">
        <f>STDEV(K3:K9)</f>
        <v>5.1261602824980459</v>
      </c>
      <c r="D20" s="3" t="s">
        <v>14</v>
      </c>
    </row>
    <row r="23" spans="1:4" x14ac:dyDescent="0.25">
      <c r="A23" s="4" t="s">
        <v>21</v>
      </c>
    </row>
    <row r="24" spans="1:4" x14ac:dyDescent="0.25">
      <c r="A24" s="5"/>
      <c r="B24" s="6" t="s">
        <v>11</v>
      </c>
      <c r="C24" s="6" t="s">
        <v>12</v>
      </c>
    </row>
    <row r="25" spans="1:4" x14ac:dyDescent="0.25">
      <c r="A25" s="6" t="s">
        <v>9</v>
      </c>
      <c r="B25" s="5">
        <v>45.734645302407436</v>
      </c>
      <c r="C25" s="5">
        <v>1.693574642064785</v>
      </c>
      <c r="D25" s="3" t="s">
        <v>13</v>
      </c>
    </row>
    <row r="26" spans="1:4" x14ac:dyDescent="0.25">
      <c r="A26" s="6" t="s">
        <v>10</v>
      </c>
      <c r="B26" s="5">
        <v>8.806667514884257</v>
      </c>
      <c r="C26" s="5">
        <v>0.97423777305327774</v>
      </c>
      <c r="D26" s="3" t="s">
        <v>14</v>
      </c>
    </row>
    <row r="27" spans="1:4" x14ac:dyDescent="0.25">
      <c r="A27" s="3" t="s">
        <v>22</v>
      </c>
    </row>
  </sheetData>
  <mergeCells count="2">
    <mergeCell ref="A1:D1"/>
    <mergeCell ref="G1:J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Abdelrahman Elmanzalawy</dc:creator>
  <cp:lastModifiedBy>NRC</cp:lastModifiedBy>
  <dcterms:created xsi:type="dcterms:W3CDTF">2020-02-24T15:06:43Z</dcterms:created>
  <dcterms:modified xsi:type="dcterms:W3CDTF">2020-04-27T16:08:21Z</dcterms:modified>
</cp:coreProperties>
</file>