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bw677\Dropbox\nina brandon louis calvin\JoVE\resubmission\"/>
    </mc:Choice>
  </mc:AlternateContent>
  <bookViews>
    <workbookView xWindow="-6470" yWindow="1190" windowWidth="14370" windowHeight="15600"/>
  </bookViews>
  <sheets>
    <sheet name="Materials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<sst xmlns="http://schemas.openxmlformats.org/spreadsheetml/2006/main" count="139" uniqueCount="123">
  <si>
    <t>Company</t>
  </si>
  <si>
    <t>Catalog Number</t>
  </si>
  <si>
    <t>AAAAAH384Q8=</t>
  </si>
  <si>
    <t>Comments/Description</t>
  </si>
  <si>
    <t>Epson</t>
  </si>
  <si>
    <t>Casamino acids</t>
  </si>
  <si>
    <t>Petri dishes (100 mm x 15 mm)</t>
  </si>
  <si>
    <t>ImageJ</t>
  </si>
  <si>
    <t>NIH</t>
  </si>
  <si>
    <t>Tokyo Chemical Industry</t>
  </si>
  <si>
    <t>Isotemp waterbath</t>
  </si>
  <si>
    <t>Fisher</t>
  </si>
  <si>
    <t>15-462-21Q</t>
  </si>
  <si>
    <t>For cooling media to 55 °C</t>
  </si>
  <si>
    <t>VWR</t>
  </si>
  <si>
    <t>89032-092</t>
  </si>
  <si>
    <t>v1.52a</t>
  </si>
  <si>
    <t>Software for image analysis</t>
  </si>
  <si>
    <t>Wooden sticks</t>
  </si>
  <si>
    <t>23-400-102</t>
  </si>
  <si>
    <t>FB0875712</t>
  </si>
  <si>
    <t>100 x 15 mm polystyrene plates</t>
  </si>
  <si>
    <t>Glass storage bottles</t>
  </si>
  <si>
    <t>Pyrex</t>
  </si>
  <si>
    <t>13951L</t>
  </si>
  <si>
    <t>250 mL, 500 mL, 1000 mL</t>
  </si>
  <si>
    <t>Name</t>
  </si>
  <si>
    <t>Reagents</t>
  </si>
  <si>
    <t>Strains</t>
  </si>
  <si>
    <t>Siryaporn lab</t>
  </si>
  <si>
    <t>Bacto agar, dehydrated</t>
  </si>
  <si>
    <t>D-Glucose</t>
  </si>
  <si>
    <t>Fisher Chemical</t>
  </si>
  <si>
    <t>D16500</t>
  </si>
  <si>
    <t>LB-Miller</t>
  </si>
  <si>
    <t>BD Difco</t>
  </si>
  <si>
    <t>Erlenmeyer flask</t>
  </si>
  <si>
    <t>Equipment</t>
  </si>
  <si>
    <t>Supplies</t>
  </si>
  <si>
    <t>DMS3vir</t>
  </si>
  <si>
    <t>Sodium phosphate dibasic heptahydrate</t>
  </si>
  <si>
    <t>S373</t>
  </si>
  <si>
    <t xml:space="preserve">Potassium phosphate monobasic </t>
  </si>
  <si>
    <t>Sigma-Aldrich</t>
  </si>
  <si>
    <t>P0662</t>
  </si>
  <si>
    <t xml:space="preserve">Laminar flow hood </t>
  </si>
  <si>
    <t>For drying plates</t>
  </si>
  <si>
    <t>Black spray paint</t>
  </si>
  <si>
    <t>RoboTask Lite</t>
  </si>
  <si>
    <t>For 30-min internals imaging</t>
  </si>
  <si>
    <t>Sodium chloride</t>
  </si>
  <si>
    <t>S9888</t>
  </si>
  <si>
    <t>For 5X M8 media</t>
  </si>
  <si>
    <t>Magnesium sulfate heptahydrate</t>
  </si>
  <si>
    <t>Fosfomycin disodium salt</t>
  </si>
  <si>
    <t>Kanamycin sulfate</t>
  </si>
  <si>
    <t>F0889</t>
  </si>
  <si>
    <t>Gentamycin sulfate</t>
  </si>
  <si>
    <t>G1914</t>
  </si>
  <si>
    <t>Krylon</t>
  </si>
  <si>
    <t>5592 Matte Black</t>
  </si>
  <si>
    <t>For black lids</t>
  </si>
  <si>
    <t>3M</t>
  </si>
  <si>
    <t>150 Fine</t>
  </si>
  <si>
    <t>Aluminium oxide sandpaper</t>
  </si>
  <si>
    <t>v9.9.2.5US</t>
  </si>
  <si>
    <t>Software for imaging plates</t>
  </si>
  <si>
    <t>Epson Perfection V370 Photo</t>
  </si>
  <si>
    <t>Scanner</t>
  </si>
  <si>
    <t>Scanner for imaging plates</t>
  </si>
  <si>
    <t>250 mL</t>
  </si>
  <si>
    <t>Kimax</t>
  </si>
  <si>
    <t>v7.0.1.932</t>
  </si>
  <si>
    <t>The Baker Company</t>
  </si>
  <si>
    <t>SG603A</t>
  </si>
  <si>
    <t>For streaking and inoculating bacteria</t>
  </si>
  <si>
    <t>For swarming media</t>
  </si>
  <si>
    <t>Dextrose. For swarming media</t>
  </si>
  <si>
    <t>For LB-agar plate and swarming agar plate</t>
  </si>
  <si>
    <t>For growth of bacteria at 37 °C</t>
  </si>
  <si>
    <r>
      <t>Stock concentration: 200 mg / mL. Dissolved in ddH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</si>
  <si>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r>
      <t>Stock concentration: 3 mg / mL. Dissolved in ddH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</si>
  <si>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r>
      <t>Stock concentration: 100 mg / mL. Dissolved in ddH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</si>
  <si>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t>O'Toole lab</t>
  </si>
  <si>
    <t>Bacteriophage</t>
  </si>
  <si>
    <t>Gardner Bender</t>
  </si>
  <si>
    <t>E173770</t>
  </si>
  <si>
    <t>8 inches zip ties</t>
  </si>
  <si>
    <t>For attaching black matte fabric</t>
  </si>
  <si>
    <t>PRD7089</t>
  </si>
  <si>
    <t>Black fabric</t>
  </si>
  <si>
    <t>Joann</t>
  </si>
  <si>
    <t>Incubator</t>
  </si>
  <si>
    <t>Roller Drum</t>
  </si>
  <si>
    <t>New Brunswick</t>
  </si>
  <si>
    <t>TC-7</t>
  </si>
  <si>
    <t>Dehumidifier</t>
  </si>
  <si>
    <t>For LB broth and LB-agar plates</t>
  </si>
  <si>
    <t>P-20 pipet</t>
  </si>
  <si>
    <t>Scanner image acquisition software</t>
  </si>
  <si>
    <t>Scanner automation software</t>
  </si>
  <si>
    <t>Pseudomonas aeruginosa</t>
  </si>
  <si>
    <t>Frigidaire</t>
  </si>
  <si>
    <t>FAD704DWD 70-pint</t>
  </si>
  <si>
    <t>For maintaing room relative humidity at about 45%</t>
  </si>
  <si>
    <t>Gilson</t>
  </si>
  <si>
    <t>F123601</t>
  </si>
  <si>
    <t>Spotting on swarming agar plates</t>
  </si>
  <si>
    <r>
      <t>DMS3vir</t>
    </r>
    <r>
      <rPr>
        <vertAlign val="superscript"/>
        <sz val="12"/>
        <color theme="1"/>
        <rFont val="Calibri"/>
        <family val="2"/>
        <scheme val="minor"/>
      </rPr>
      <t>20</t>
    </r>
  </si>
  <si>
    <r>
      <t>AFS27E.1</t>
    </r>
    <r>
      <rPr>
        <vertAlign val="superscript"/>
        <sz val="12"/>
        <color theme="1"/>
        <rFont val="Calibri"/>
        <family val="2"/>
        <scheme val="minor"/>
      </rPr>
      <t>18</t>
    </r>
  </si>
  <si>
    <t>PA14 strain</t>
  </si>
  <si>
    <t>Autoclave</t>
  </si>
  <si>
    <t>25 mL pipette</t>
  </si>
  <si>
    <t>For growth of bacteria at 100 rpm</t>
  </si>
  <si>
    <t>Market Forge Industries</t>
  </si>
  <si>
    <t>For sterilizing reagents</t>
  </si>
  <si>
    <t>STM-E</t>
  </si>
  <si>
    <t>Pipette Controller</t>
  </si>
  <si>
    <t>accu-jet</t>
  </si>
  <si>
    <t>BrandTech</t>
  </si>
  <si>
    <t>To pipet 20 mL for swarming agar plates</t>
  </si>
  <si>
    <t>1072-5410</t>
  </si>
  <si>
    <t>USA Scientific,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</si>
</sst>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/>
    <xf numFmtId="0" fontId="6" fillId="0" borderId="0" xfId="0" applyFont="1" applyFill="1"/>
    <xf numFmtId="0" fontId="7" fillId="0" borderId="0" xfId="0" applyFont="1" applyFill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9"/>
  <sheetViews>
    <sheetView tabSelected="1" workbookViewId="0">
      <selection activeCell="A3" sqref="A3"/>
    </sheetView>
  </sheetViews>
  <sheetFormatPr defaultColWidth="8.81640625" defaultRowHeight="15.5" x14ac:dyDescent="0.35"/>
  <cols>
    <col min="1" max="1" width="32.6328125" style="2" customWidth="1"/>
    <col min="2" max="2" width="22.36328125" style="2" customWidth="1"/>
    <col min="3" max="3" width="17.08984375" style="2" customWidth="1"/>
    <col min="4" max="4" width="48.36328125" style="5" customWidth="1"/>
  </cols>
  <sheetData>
    <row r="1" spans="1:4" s="1" customFormat="1" ht="15.75" customHeight="1" x14ac:dyDescent="0.35">
      <c r="A1" s="3" t="s">
        <v>26</v>
      </c>
      <c r="B1" s="3" t="s">
        <v>0</v>
      </c>
      <c r="C1" s="3" t="s">
        <v>1</v>
      </c>
      <c r="D1" s="4" t="s">
        <v>3</v>
      </c>
    </row>
    <row r="2" spans="1:4" s="1" customFormat="1" ht="15.75" customHeight="1" x14ac:dyDescent="0.35">
      <c r="A2" s="3" t="s">
        <v>27</v>
      </c>
      <c r="B2" s="3"/>
      <c r="C2" s="3"/>
      <c r="D2" s="4"/>
    </row>
    <row r="3" spans="1:4" s="1" customFormat="1" ht="15.75" customHeight="1" x14ac:dyDescent="0.35">
      <c r="A3" s="12" t="s">
        <v>30</v>
      </c>
      <c r="B3" s="12" t="s">
        <v>35</v>
      </c>
      <c r="C3" s="12">
        <v>214010</v>
      </c>
      <c r="D3" s="13" t="s">
        <v>78</v>
      </c>
    </row>
    <row r="4" spans="1:4" ht="15.75" customHeight="1" x14ac:dyDescent="0.35">
      <c r="A4" s="12" t="s">
        <v>5</v>
      </c>
      <c r="B4" s="12" t="s">
        <v>35</v>
      </c>
      <c r="C4" s="12">
        <v>223050</v>
      </c>
      <c r="D4" s="13" t="s">
        <v>76</v>
      </c>
    </row>
    <row r="5" spans="1:4" ht="15.75" customHeight="1" x14ac:dyDescent="0.35">
      <c r="A5" s="12" t="s">
        <v>31</v>
      </c>
      <c r="B5" s="12" t="s">
        <v>32</v>
      </c>
      <c r="C5" s="12" t="s">
        <v>33</v>
      </c>
      <c r="D5" s="13" t="s">
        <v>77</v>
      </c>
    </row>
    <row r="6" spans="1:4" ht="17.5" x14ac:dyDescent="0.45">
      <c r="A6" s="12" t="s">
        <v>54</v>
      </c>
      <c r="B6" s="12" t="s">
        <v>9</v>
      </c>
      <c r="C6" s="12" t="s">
        <v>56</v>
      </c>
      <c r="D6" s="13" t="s">
        <v>80</v>
      </c>
    </row>
    <row r="7" spans="1:4" ht="17.5" x14ac:dyDescent="0.45">
      <c r="A7" s="12" t="s">
        <v>57</v>
      </c>
      <c r="B7" s="12" t="s">
        <v>43</v>
      </c>
      <c r="C7" s="12" t="s">
        <v>58</v>
      </c>
      <c r="D7" s="13" t="s">
        <v>81</v>
      </c>
    </row>
    <row r="8" spans="1:4" ht="17.5" x14ac:dyDescent="0.45">
      <c r="A8" s="12" t="s">
        <v>55</v>
      </c>
      <c r="B8" s="12" t="s">
        <v>43</v>
      </c>
      <c r="C8" s="12">
        <v>60615</v>
      </c>
      <c r="D8" s="13" t="s">
        <v>82</v>
      </c>
    </row>
    <row r="9" spans="1:4" ht="15.75" customHeight="1" x14ac:dyDescent="0.35">
      <c r="A9" s="7" t="s">
        <v>34</v>
      </c>
      <c r="B9" s="7" t="s">
        <v>35</v>
      </c>
      <c r="C9" s="7">
        <v>244620</v>
      </c>
      <c r="D9" s="14" t="s">
        <v>97</v>
      </c>
    </row>
    <row r="10" spans="1:4" ht="15.75" customHeight="1" x14ac:dyDescent="0.35">
      <c r="A10" s="12" t="s">
        <v>53</v>
      </c>
      <c r="B10" s="12" t="s">
        <v>43</v>
      </c>
      <c r="C10" s="12">
        <v>230391</v>
      </c>
      <c r="D10" s="13" t="s">
        <v>76</v>
      </c>
    </row>
    <row r="11" spans="1:4" ht="15.75" customHeight="1" x14ac:dyDescent="0.35">
      <c r="A11" s="15" t="s">
        <v>42</v>
      </c>
      <c r="B11" s="12" t="s">
        <v>43</v>
      </c>
      <c r="C11" s="12" t="s">
        <v>44</v>
      </c>
      <c r="D11" s="13" t="s">
        <v>52</v>
      </c>
    </row>
    <row r="12" spans="1:4" ht="15.75" customHeight="1" x14ac:dyDescent="0.35">
      <c r="A12" s="12" t="s">
        <v>50</v>
      </c>
      <c r="B12" s="12" t="s">
        <v>43</v>
      </c>
      <c r="C12" s="12" t="s">
        <v>51</v>
      </c>
      <c r="D12" s="13" t="s">
        <v>52</v>
      </c>
    </row>
    <row r="13" spans="1:4" ht="15.75" customHeight="1" x14ac:dyDescent="0.35">
      <c r="A13" s="15" t="s">
        <v>40</v>
      </c>
      <c r="B13" s="12" t="s">
        <v>32</v>
      </c>
      <c r="C13" s="12" t="s">
        <v>41</v>
      </c>
      <c r="D13" s="13" t="s">
        <v>52</v>
      </c>
    </row>
    <row r="14" spans="1:4" ht="15.75" customHeight="1" x14ac:dyDescent="0.35">
      <c r="A14" s="6" t="s">
        <v>28</v>
      </c>
    </row>
    <row r="15" spans="1:4" ht="15.75" customHeight="1" x14ac:dyDescent="0.35">
      <c r="A15" s="16" t="s">
        <v>101</v>
      </c>
      <c r="B15" s="12" t="s">
        <v>29</v>
      </c>
      <c r="C15" s="15" t="s">
        <v>109</v>
      </c>
      <c r="D15" s="19" t="s">
        <v>110</v>
      </c>
    </row>
    <row r="16" spans="1:4" ht="15.75" customHeight="1" x14ac:dyDescent="0.35">
      <c r="A16" s="12" t="s">
        <v>39</v>
      </c>
      <c r="B16" s="12" t="s">
        <v>83</v>
      </c>
      <c r="C16" s="15" t="s">
        <v>108</v>
      </c>
      <c r="D16" s="13" t="s">
        <v>84</v>
      </c>
    </row>
    <row r="17" spans="1:4" ht="15.75" customHeight="1" x14ac:dyDescent="0.35">
      <c r="A17" s="6" t="s">
        <v>38</v>
      </c>
    </row>
    <row r="18" spans="1:4" ht="15.75" customHeight="1" x14ac:dyDescent="0.35">
      <c r="A18" s="12" t="s">
        <v>64</v>
      </c>
      <c r="B18" s="12" t="s">
        <v>62</v>
      </c>
      <c r="C18" s="12" t="s">
        <v>63</v>
      </c>
      <c r="D18" s="13" t="s">
        <v>61</v>
      </c>
    </row>
    <row r="19" spans="1:4" ht="15.75" customHeight="1" x14ac:dyDescent="0.35">
      <c r="A19" s="12" t="s">
        <v>90</v>
      </c>
      <c r="B19" s="12" t="s">
        <v>91</v>
      </c>
      <c r="C19" s="12" t="s">
        <v>89</v>
      </c>
      <c r="D19" s="13" t="s">
        <v>90</v>
      </c>
    </row>
    <row r="20" spans="1:4" ht="15.75" customHeight="1" x14ac:dyDescent="0.35">
      <c r="A20" s="12" t="s">
        <v>47</v>
      </c>
      <c r="B20" s="12" t="s">
        <v>59</v>
      </c>
      <c r="C20" s="12" t="s">
        <v>60</v>
      </c>
      <c r="D20" s="13" t="s">
        <v>61</v>
      </c>
    </row>
    <row r="21" spans="1:4" ht="15.75" customHeight="1" x14ac:dyDescent="0.35">
      <c r="A21" s="12" t="s">
        <v>36</v>
      </c>
      <c r="B21" s="12" t="s">
        <v>71</v>
      </c>
      <c r="C21" s="12">
        <v>26500</v>
      </c>
      <c r="D21" s="13" t="s">
        <v>70</v>
      </c>
    </row>
    <row r="22" spans="1:4" ht="15.75" customHeight="1" x14ac:dyDescent="0.35">
      <c r="A22" s="12" t="s">
        <v>22</v>
      </c>
      <c r="B22" s="12" t="s">
        <v>23</v>
      </c>
      <c r="C22" s="12" t="s">
        <v>24</v>
      </c>
      <c r="D22" s="13" t="s">
        <v>25</v>
      </c>
    </row>
    <row r="23" spans="1:4" ht="15.75" customHeight="1" x14ac:dyDescent="0.35">
      <c r="A23" s="12" t="s">
        <v>87</v>
      </c>
      <c r="B23" s="12" t="s">
        <v>85</v>
      </c>
      <c r="C23" s="12" t="s">
        <v>86</v>
      </c>
      <c r="D23" s="13" t="s">
        <v>88</v>
      </c>
    </row>
    <row r="24" spans="1:4" ht="15.75" customHeight="1" x14ac:dyDescent="0.35">
      <c r="A24" s="12" t="s">
        <v>6</v>
      </c>
      <c r="B24" s="12" t="s">
        <v>11</v>
      </c>
      <c r="C24" s="12" t="s">
        <v>20</v>
      </c>
      <c r="D24" s="13" t="s">
        <v>21</v>
      </c>
    </row>
    <row r="25" spans="1:4" ht="15.75" customHeight="1" x14ac:dyDescent="0.35">
      <c r="A25" s="12" t="s">
        <v>18</v>
      </c>
      <c r="B25" s="12" t="s">
        <v>11</v>
      </c>
      <c r="C25" s="12" t="s">
        <v>19</v>
      </c>
      <c r="D25" s="13" t="s">
        <v>75</v>
      </c>
    </row>
    <row r="26" spans="1:4" s="10" customFormat="1" ht="15.75" customHeight="1" x14ac:dyDescent="0.35">
      <c r="A26" s="11" t="s">
        <v>37</v>
      </c>
      <c r="B26" s="8"/>
      <c r="C26" s="8"/>
      <c r="D26" s="9"/>
    </row>
    <row r="27" spans="1:4" ht="15.75" customHeight="1" x14ac:dyDescent="0.35">
      <c r="A27" s="17" t="s">
        <v>111</v>
      </c>
      <c r="B27" s="17" t="s">
        <v>114</v>
      </c>
      <c r="C27" s="17" t="s">
        <v>116</v>
      </c>
      <c r="D27" s="18" t="s">
        <v>115</v>
      </c>
    </row>
    <row r="28" spans="1:4" ht="15.75" customHeight="1" x14ac:dyDescent="0.35">
      <c r="A28" s="17" t="s">
        <v>112</v>
      </c>
      <c r="B28" s="17" t="s">
        <v>122</v>
      </c>
      <c r="C28" s="17" t="s">
        <v>121</v>
      </c>
      <c r="D28" s="18" t="s">
        <v>120</v>
      </c>
    </row>
    <row r="29" spans="1:4" ht="15.75" customHeight="1" x14ac:dyDescent="0.35">
      <c r="A29" s="17" t="s">
        <v>96</v>
      </c>
      <c r="B29" s="17" t="s">
        <v>102</v>
      </c>
      <c r="C29" s="17" t="s">
        <v>103</v>
      </c>
      <c r="D29" s="18" t="s">
        <v>104</v>
      </c>
    </row>
    <row r="30" spans="1:4" ht="15.75" customHeight="1" x14ac:dyDescent="0.35">
      <c r="A30" s="12" t="s">
        <v>7</v>
      </c>
      <c r="B30" s="12" t="s">
        <v>8</v>
      </c>
      <c r="C30" s="12" t="s">
        <v>16</v>
      </c>
      <c r="D30" s="13" t="s">
        <v>17</v>
      </c>
    </row>
    <row r="31" spans="1:4" ht="15.75" customHeight="1" x14ac:dyDescent="0.35">
      <c r="A31" s="12" t="s">
        <v>92</v>
      </c>
      <c r="B31" s="12" t="s">
        <v>14</v>
      </c>
      <c r="C31" s="12" t="s">
        <v>15</v>
      </c>
      <c r="D31" s="13" t="s">
        <v>79</v>
      </c>
    </row>
    <row r="32" spans="1:4" ht="15.75" customHeight="1" x14ac:dyDescent="0.35">
      <c r="A32" s="12" t="s">
        <v>10</v>
      </c>
      <c r="B32" s="12" t="s">
        <v>11</v>
      </c>
      <c r="C32" s="12" t="s">
        <v>12</v>
      </c>
      <c r="D32" s="13" t="s">
        <v>13</v>
      </c>
    </row>
    <row r="33" spans="1:4" ht="15.75" customHeight="1" x14ac:dyDescent="0.35">
      <c r="A33" s="12" t="s">
        <v>45</v>
      </c>
      <c r="B33" s="12" t="s">
        <v>73</v>
      </c>
      <c r="C33" s="12" t="s">
        <v>74</v>
      </c>
      <c r="D33" s="13" t="s">
        <v>46</v>
      </c>
    </row>
    <row r="34" spans="1:4" ht="15.75" customHeight="1" x14ac:dyDescent="0.35">
      <c r="A34" s="17" t="s">
        <v>98</v>
      </c>
      <c r="B34" s="17" t="s">
        <v>105</v>
      </c>
      <c r="C34" s="2" t="s">
        <v>106</v>
      </c>
      <c r="D34" s="18" t="s">
        <v>107</v>
      </c>
    </row>
    <row r="35" spans="1:4" ht="15.75" customHeight="1" x14ac:dyDescent="0.35">
      <c r="A35" s="17" t="s">
        <v>117</v>
      </c>
      <c r="B35" s="17" t="s">
        <v>119</v>
      </c>
      <c r="C35" s="2" t="s">
        <v>118</v>
      </c>
      <c r="D35" s="18" t="s">
        <v>120</v>
      </c>
    </row>
    <row r="36" spans="1:4" x14ac:dyDescent="0.35">
      <c r="A36" s="12" t="s">
        <v>93</v>
      </c>
      <c r="B36" s="12" t="s">
        <v>94</v>
      </c>
      <c r="C36" s="12" t="s">
        <v>95</v>
      </c>
      <c r="D36" s="19" t="s">
        <v>113</v>
      </c>
    </row>
    <row r="37" spans="1:4" ht="15.75" customHeight="1" x14ac:dyDescent="0.35">
      <c r="A37" s="12" t="s">
        <v>68</v>
      </c>
      <c r="B37" s="12" t="s">
        <v>4</v>
      </c>
      <c r="C37" s="12" t="s">
        <v>67</v>
      </c>
      <c r="D37" s="13" t="s">
        <v>69</v>
      </c>
    </row>
    <row r="38" spans="1:4" x14ac:dyDescent="0.35">
      <c r="A38" s="15" t="s">
        <v>100</v>
      </c>
      <c r="B38" s="15" t="s">
        <v>48</v>
      </c>
      <c r="C38" s="12" t="s">
        <v>72</v>
      </c>
      <c r="D38" s="13" t="s">
        <v>49</v>
      </c>
    </row>
    <row r="39" spans="1:4" x14ac:dyDescent="0.35">
      <c r="A39" s="15" t="s">
        <v>99</v>
      </c>
      <c r="B39" s="12" t="s">
        <v>4</v>
      </c>
      <c r="C39" s="12" t="s">
        <v>65</v>
      </c>
      <c r="D39" s="13" t="s">
        <v>66</v>
      </c>
    </row>
  </sheetData>
  <sortState ref="A28:D40">
    <sortCondition ref="A27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IF(Materials!1:1,"AAAAAH384QA=",0)</f>
        <v>#VALUE!</v>
      </c>
      <c r="B1" t="e">
        <f>AND(Materials!A1,"AAAAAH384QE=")</f>
        <v>#VALUE!</v>
      </c>
      <c r="C1" t="e">
        <f>AND(Materials!B1,"AAAAAH384QI=")</f>
        <v>#VALUE!</v>
      </c>
      <c r="D1" t="e">
        <f>AND(Materials!C1,"AAAAAH384QM=")</f>
        <v>#VALUE!</v>
      </c>
      <c r="E1" t="e">
        <f>AND(Materials!D1,"AAAAAH384QQ=")</f>
        <v>#VALUE!</v>
      </c>
      <c r="F1" t="e">
        <f>IF(Materials!A:A,"AAAAAH384QU=",0)</f>
        <v>#VALUE!</v>
      </c>
      <c r="G1" t="e">
        <f>IF(Materials!B:B,"AAAAAH384QY=",0)</f>
        <v>#VALUE!</v>
      </c>
      <c r="H1" t="e">
        <f>IF(Materials!C:C,"AAAAAH384Qc=",0)</f>
        <v>#VALUE!</v>
      </c>
      <c r="I1" t="e">
        <f>IF(Materials!D:D,"AAAAAH384Qg=",0)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Nina Molin Høyland-Kroghsbo</cp:lastModifiedBy>
  <cp:lastPrinted>2019-11-19T21:16:30Z</cp:lastPrinted>
  <dcterms:created xsi:type="dcterms:W3CDTF">2012-02-23T18:29:07Z</dcterms:created>
  <dcterms:modified xsi:type="dcterms:W3CDTF">2019-11-19T21:16:33Z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