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Copyediting\60914\R1\"/>
    </mc:Choice>
  </mc:AlternateContent>
  <xr:revisionPtr revIDLastSave="0" documentId="13_ncr:1_{E299D590-E843-4652-AD33-DF5ADC10A787}" xr6:coauthVersionLast="45" xr6:coauthVersionMax="45" xr10:uidLastSave="{00000000-0000-0000-0000-000000000000}"/>
  <bookViews>
    <workbookView xWindow="22932" yWindow="-108" windowWidth="23256" windowHeight="12576" xr2:uid="{00000000-000D-0000-FFFF-FFFF00000000}"/>
  </bookViews>
  <sheets>
    <sheet name="Material" sheetId="1" r:id="rId1"/>
    <sheet name="DV-IDENTITY-0" sheetId="4" state="veryHidden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<sst xmlns="http://schemas.openxmlformats.org/spreadsheetml/2006/main" count="84" uniqueCount="67">
  <si>
    <t>Company</t>
  </si>
  <si>
    <t>Catalog Number</t>
  </si>
  <si>
    <t>AAAAAH384Q8=</t>
  </si>
  <si>
    <t>Comments/Description</t>
  </si>
  <si>
    <t>Name of Material/ Equipment</t>
  </si>
  <si>
    <t>SPL Cell Culture Dish, 150 x 25 mm (SPL150)</t>
  </si>
  <si>
    <t xml:space="preserve">Fetal Bovine Serum (FBS) </t>
  </si>
  <si>
    <t>Fluorescence labeles antibodies</t>
  </si>
  <si>
    <t xml:space="preserve">TLR7/8 agonist </t>
  </si>
  <si>
    <t>CellTiter-Glo (CTG) Luminescent Cell Viability Assay</t>
  </si>
  <si>
    <t>Incubator</t>
  </si>
  <si>
    <t>Conical tubes Falcon 50 mL</t>
  </si>
  <si>
    <t>Dutscher</t>
  </si>
  <si>
    <t>Dulbecco’s Phosphate Buffered Saline (PBS)</t>
  </si>
  <si>
    <t>Sigma-Aldrich</t>
  </si>
  <si>
    <t>D8537</t>
  </si>
  <si>
    <t>Without calcium and magnesium</t>
  </si>
  <si>
    <t>Cell strainer Cellector, 85 mL and 37 mm diameter</t>
  </si>
  <si>
    <t xml:space="preserve">Surgical blade sterile N°23 </t>
  </si>
  <si>
    <t xml:space="preserve">Curved tweezers </t>
  </si>
  <si>
    <t>141379C</t>
  </si>
  <si>
    <t xml:space="preserve">Glass Pestle </t>
  </si>
  <si>
    <t xml:space="preserve">Lymphoprep </t>
  </si>
  <si>
    <t xml:space="preserve">Density gradient medium </t>
  </si>
  <si>
    <t>StemCell</t>
  </si>
  <si>
    <t>Thermo Fisher</t>
  </si>
  <si>
    <t>10 meshes steel grid - 1910 µm</t>
  </si>
  <si>
    <t>60 meshes steel grid - 230 µm</t>
  </si>
  <si>
    <t>Centrifuge 5810 R</t>
  </si>
  <si>
    <t>Eppendorf</t>
  </si>
  <si>
    <t>BD FalconTM Round-Bottom Tubes, 5 mL</t>
  </si>
  <si>
    <t>BD Biosciences</t>
  </si>
  <si>
    <t>FACS Tubes</t>
  </si>
  <si>
    <t>01-2222-41</t>
  </si>
  <si>
    <t xml:space="preserve">RPMI-1640 Medium </t>
  </si>
  <si>
    <t>R8758</t>
  </si>
  <si>
    <t xml:space="preserve">Resiquimod (R848) </t>
  </si>
  <si>
    <t>InvivoGen</t>
  </si>
  <si>
    <t>tlrl-r848</t>
  </si>
  <si>
    <t>Dimethyl sulfoxide (DMSO)</t>
  </si>
  <si>
    <t>D2650</t>
  </si>
  <si>
    <t>G7572</t>
  </si>
  <si>
    <t>Promega</t>
  </si>
  <si>
    <t>BioLegend</t>
  </si>
  <si>
    <t>LEGENDplex Human Anti-Virus Response Panel</t>
  </si>
  <si>
    <t>100 U/mL Penicilium and 100 μg/mL Streptomycin - to add to culture media</t>
  </si>
  <si>
    <t>To add to culture media</t>
  </si>
  <si>
    <t>To put in the cell strainer Cellector</t>
  </si>
  <si>
    <t>To make wash buffer in PBS</t>
  </si>
  <si>
    <t>EnVision</t>
  </si>
  <si>
    <t xml:space="preserve">Measures the luminescence </t>
  </si>
  <si>
    <t>PerkinElmer</t>
  </si>
  <si>
    <t>See Table 1</t>
  </si>
  <si>
    <t>Use at 20 mM</t>
  </si>
  <si>
    <t>Hepes (1M)</t>
  </si>
  <si>
    <t xml:space="preserve">Anios Excell D detergent </t>
  </si>
  <si>
    <t>Detergent</t>
  </si>
  <si>
    <t>Mr. Frosty container</t>
  </si>
  <si>
    <t>5100-0001</t>
  </si>
  <si>
    <t>Viability assay</t>
  </si>
  <si>
    <t>Bead-based immunoassay</t>
  </si>
  <si>
    <t>UltraComp eBeads Compensation Beads</t>
  </si>
  <si>
    <t>Pierce 16% Formaldehyde (w/v), Methanol-free</t>
  </si>
  <si>
    <t>70 µm white ClearLine cell strainers</t>
  </si>
  <si>
    <t>UltraPure 0.5M EDTA, pH 8.0</t>
  </si>
  <si>
    <t>Antibiotic solution, 100x</t>
  </si>
  <si>
    <t>Slow freezing container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</si>
</sst>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4" fillId="0" borderId="0" xfId="0" applyFont="1"/>
    <xf numFmtId="0" fontId="5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/>
    <xf numFmtId="0" fontId="7" fillId="0" borderId="0" xfId="0" applyFont="1"/>
    <xf numFmtId="0" fontId="5" fillId="0" borderId="0" xfId="0" applyFont="1" applyAlignment="1">
      <alignment horizontal="center" wrapText="1"/>
    </xf>
    <xf numFmtId="0" fontId="8" fillId="0" borderId="0" xfId="0" applyFont="1"/>
    <xf numFmtId="0" fontId="3" fillId="0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ikaiasmith\Dropbox\Nikai&#776;a%20Mac%20Backup\Documents\Paper\JoVe\JoVE_Table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tibody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35"/>
  <sheetViews>
    <sheetView tabSelected="1" workbookViewId="0">
      <selection activeCell="B6" sqref="B6"/>
    </sheetView>
  </sheetViews>
  <sheetFormatPr defaultColWidth="11.5546875" defaultRowHeight="15.6" x14ac:dyDescent="0.3"/>
  <cols>
    <col min="1" max="1" width="53.44140625" style="2" customWidth="1"/>
    <col min="2" max="2" width="18" style="2" customWidth="1"/>
    <col min="3" max="3" width="17" style="2" bestFit="1" customWidth="1"/>
    <col min="4" max="4" width="64.77734375" style="5" customWidth="1"/>
    <col min="5" max="256" width="8.77734375" customWidth="1"/>
  </cols>
  <sheetData>
    <row r="1" spans="1:4" s="1" customFormat="1" x14ac:dyDescent="0.3">
      <c r="A1" s="3" t="s">
        <v>4</v>
      </c>
      <c r="B1" s="3" t="s">
        <v>0</v>
      </c>
      <c r="C1" s="3" t="s">
        <v>1</v>
      </c>
      <c r="D1" s="4" t="s">
        <v>3</v>
      </c>
    </row>
    <row r="2" spans="1:4" x14ac:dyDescent="0.3">
      <c r="A2" s="6" t="s">
        <v>26</v>
      </c>
      <c r="B2" s="2" t="s">
        <v>12</v>
      </c>
      <c r="C2" s="7">
        <v>198586</v>
      </c>
      <c r="D2" s="5" t="s">
        <v>47</v>
      </c>
    </row>
    <row r="3" spans="1:4" x14ac:dyDescent="0.3">
      <c r="A3" s="6" t="s">
        <v>27</v>
      </c>
      <c r="B3" s="2" t="s">
        <v>12</v>
      </c>
      <c r="C3" s="7">
        <v>198591</v>
      </c>
      <c r="D3" s="5" t="s">
        <v>47</v>
      </c>
    </row>
    <row r="4" spans="1:4" x14ac:dyDescent="0.3">
      <c r="A4" s="6" t="s">
        <v>63</v>
      </c>
      <c r="B4" s="2" t="s">
        <v>12</v>
      </c>
      <c r="C4" s="7" t="s">
        <v>20</v>
      </c>
    </row>
    <row r="5" spans="1:4" x14ac:dyDescent="0.3">
      <c r="A5" s="6" t="s">
        <v>55</v>
      </c>
      <c r="B5" s="2" t="s">
        <v>12</v>
      </c>
      <c r="C5" s="7">
        <v>59852</v>
      </c>
      <c r="D5" s="12" t="s">
        <v>56</v>
      </c>
    </row>
    <row r="6" spans="1:4" x14ac:dyDescent="0.3">
      <c r="A6" s="6" t="s">
        <v>65</v>
      </c>
      <c r="B6" s="2" t="s">
        <v>25</v>
      </c>
      <c r="C6" s="7">
        <v>15140122</v>
      </c>
      <c r="D6" s="6" t="s">
        <v>45</v>
      </c>
    </row>
    <row r="7" spans="1:4" x14ac:dyDescent="0.3">
      <c r="A7" s="8" t="s">
        <v>30</v>
      </c>
      <c r="B7" s="2" t="s">
        <v>31</v>
      </c>
      <c r="C7" s="7">
        <v>352063</v>
      </c>
      <c r="D7" s="5" t="s">
        <v>32</v>
      </c>
    </row>
    <row r="8" spans="1:4" x14ac:dyDescent="0.3">
      <c r="A8" s="6" t="s">
        <v>17</v>
      </c>
      <c r="B8" s="2" t="s">
        <v>12</v>
      </c>
      <c r="C8" s="7">
        <v>198585</v>
      </c>
    </row>
    <row r="9" spans="1:4" x14ac:dyDescent="0.3">
      <c r="A9" s="6" t="s">
        <v>9</v>
      </c>
      <c r="B9" s="2" t="s">
        <v>42</v>
      </c>
      <c r="C9" s="7" t="s">
        <v>41</v>
      </c>
      <c r="D9" s="12" t="s">
        <v>59</v>
      </c>
    </row>
    <row r="10" spans="1:4" x14ac:dyDescent="0.3">
      <c r="A10" s="2" t="s">
        <v>28</v>
      </c>
      <c r="B10" s="2" t="s">
        <v>29</v>
      </c>
      <c r="C10" s="7"/>
    </row>
    <row r="11" spans="1:4" x14ac:dyDescent="0.3">
      <c r="A11" s="6" t="s">
        <v>11</v>
      </c>
      <c r="B11" s="2" t="s">
        <v>12</v>
      </c>
      <c r="C11" s="7">
        <v>352070</v>
      </c>
    </row>
    <row r="12" spans="1:4" x14ac:dyDescent="0.3">
      <c r="A12" s="6" t="s">
        <v>19</v>
      </c>
      <c r="B12" s="2" t="s">
        <v>12</v>
      </c>
      <c r="C12" s="7">
        <v>711200</v>
      </c>
    </row>
    <row r="13" spans="1:4" x14ac:dyDescent="0.3">
      <c r="A13" s="6" t="s">
        <v>39</v>
      </c>
      <c r="B13" s="2" t="s">
        <v>14</v>
      </c>
      <c r="C13" s="7" t="s">
        <v>40</v>
      </c>
    </row>
    <row r="14" spans="1:4" x14ac:dyDescent="0.3">
      <c r="A14" s="6" t="s">
        <v>13</v>
      </c>
      <c r="B14" s="2" t="s">
        <v>14</v>
      </c>
      <c r="C14" s="7" t="s">
        <v>15</v>
      </c>
      <c r="D14" s="5" t="s">
        <v>16</v>
      </c>
    </row>
    <row r="15" spans="1:4" x14ac:dyDescent="0.3">
      <c r="A15" s="2" t="s">
        <v>49</v>
      </c>
      <c r="B15" s="2" t="s">
        <v>51</v>
      </c>
      <c r="C15" s="7"/>
      <c r="D15" s="5" t="s">
        <v>50</v>
      </c>
    </row>
    <row r="16" spans="1:4" x14ac:dyDescent="0.3">
      <c r="A16" s="6" t="s">
        <v>6</v>
      </c>
      <c r="C16" s="7"/>
      <c r="D16" s="5" t="s">
        <v>46</v>
      </c>
    </row>
    <row r="17" spans="1:4" x14ac:dyDescent="0.3">
      <c r="A17" s="2" t="s">
        <v>7</v>
      </c>
      <c r="B17" s="9" t="s">
        <v>52</v>
      </c>
      <c r="C17" s="7"/>
    </row>
    <row r="18" spans="1:4" x14ac:dyDescent="0.3">
      <c r="A18" s="6" t="s">
        <v>21</v>
      </c>
      <c r="B18" s="2" t="s">
        <v>12</v>
      </c>
      <c r="C18" s="7">
        <v>198599</v>
      </c>
    </row>
    <row r="19" spans="1:4" x14ac:dyDescent="0.3">
      <c r="A19" s="10" t="s">
        <v>54</v>
      </c>
      <c r="B19" s="2" t="s">
        <v>25</v>
      </c>
      <c r="C19" s="7">
        <v>15630056</v>
      </c>
      <c r="D19" s="11" t="s">
        <v>53</v>
      </c>
    </row>
    <row r="20" spans="1:4" ht="15" customHeight="1" x14ac:dyDescent="0.3">
      <c r="A20" s="2" t="s">
        <v>10</v>
      </c>
      <c r="C20" s="7"/>
    </row>
    <row r="21" spans="1:4" x14ac:dyDescent="0.3">
      <c r="A21" s="6" t="s">
        <v>44</v>
      </c>
      <c r="B21" s="2" t="s">
        <v>43</v>
      </c>
      <c r="C21" s="7">
        <v>740390</v>
      </c>
      <c r="D21" s="6" t="s">
        <v>60</v>
      </c>
    </row>
    <row r="22" spans="1:4" x14ac:dyDescent="0.3">
      <c r="A22" s="6" t="s">
        <v>22</v>
      </c>
      <c r="B22" s="2" t="s">
        <v>24</v>
      </c>
      <c r="C22" s="7">
        <v>7801</v>
      </c>
      <c r="D22" s="5" t="s">
        <v>23</v>
      </c>
    </row>
    <row r="23" spans="1:4" x14ac:dyDescent="0.3">
      <c r="A23" s="13" t="s">
        <v>57</v>
      </c>
      <c r="B23" s="13" t="s">
        <v>25</v>
      </c>
      <c r="C23" s="14" t="s">
        <v>58</v>
      </c>
      <c r="D23" s="6" t="s">
        <v>66</v>
      </c>
    </row>
    <row r="24" spans="1:4" x14ac:dyDescent="0.3">
      <c r="A24" s="13" t="s">
        <v>62</v>
      </c>
      <c r="B24" s="2" t="s">
        <v>25</v>
      </c>
      <c r="C24" s="7">
        <v>28908</v>
      </c>
    </row>
    <row r="25" spans="1:4" x14ac:dyDescent="0.3">
      <c r="A25" s="6" t="s">
        <v>36</v>
      </c>
      <c r="B25" s="2" t="s">
        <v>37</v>
      </c>
      <c r="C25" s="7" t="s">
        <v>38</v>
      </c>
      <c r="D25" s="6" t="s">
        <v>8</v>
      </c>
    </row>
    <row r="26" spans="1:4" x14ac:dyDescent="0.3">
      <c r="A26" s="6" t="s">
        <v>34</v>
      </c>
      <c r="B26" s="2" t="s">
        <v>14</v>
      </c>
      <c r="C26" s="7" t="s">
        <v>35</v>
      </c>
    </row>
    <row r="27" spans="1:4" x14ac:dyDescent="0.3">
      <c r="A27" s="6" t="s">
        <v>5</v>
      </c>
      <c r="B27" s="2" t="s">
        <v>12</v>
      </c>
      <c r="C27" s="7">
        <v>330009</v>
      </c>
    </row>
    <row r="28" spans="1:4" x14ac:dyDescent="0.3">
      <c r="A28" s="6" t="s">
        <v>18</v>
      </c>
      <c r="B28" s="2" t="s">
        <v>12</v>
      </c>
      <c r="C28" s="7">
        <v>132523</v>
      </c>
    </row>
    <row r="29" spans="1:4" x14ac:dyDescent="0.3">
      <c r="A29" s="13" t="s">
        <v>61</v>
      </c>
      <c r="B29" s="2" t="s">
        <v>25</v>
      </c>
      <c r="C29" s="7" t="s">
        <v>33</v>
      </c>
    </row>
    <row r="30" spans="1:4" x14ac:dyDescent="0.3">
      <c r="A30" s="6" t="s">
        <v>64</v>
      </c>
      <c r="B30" s="2" t="s">
        <v>25</v>
      </c>
      <c r="C30" s="7">
        <v>15575020</v>
      </c>
      <c r="D30" s="5" t="s">
        <v>48</v>
      </c>
    </row>
    <row r="31" spans="1:4" x14ac:dyDescent="0.3">
      <c r="C31" s="7"/>
    </row>
    <row r="32" spans="1:4" x14ac:dyDescent="0.3">
      <c r="C32" s="7"/>
    </row>
    <row r="33" spans="3:3" x14ac:dyDescent="0.3">
      <c r="C33" s="7"/>
    </row>
    <row r="34" spans="3:3" x14ac:dyDescent="0.3">
      <c r="C34" s="7"/>
    </row>
    <row r="35" spans="3:3" x14ac:dyDescent="0.3">
      <c r="C35" s="7"/>
    </row>
  </sheetData>
  <sortState xmlns:xlrd2="http://schemas.microsoft.com/office/spreadsheetml/2017/richdata2" ref="A2:D35">
    <sortCondition ref="A1"/>
  </sortState>
  <pageMargins left="0.7" right="0.7" top="0.75" bottom="0.75" header="0.3" footer="0.3"/>
  <pageSetup orientation="landscape"/>
  <customProperties>
    <customPr name="DVSECTION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P1"/>
  <sheetViews>
    <sheetView workbookViewId="0">
      <selection activeCell="P1" sqref="P1"/>
    </sheetView>
  </sheetViews>
  <sheetFormatPr defaultColWidth="11.5546875" defaultRowHeight="14.4" x14ac:dyDescent="0.3"/>
  <cols>
    <col min="1" max="256" width="8.77734375" customWidth="1"/>
  </cols>
  <sheetData>
    <row r="1" spans="1:16" x14ac:dyDescent="0.3">
      <c r="A1" t="e">
        <f>IF(Material!1:1,"AAAAAH384QA=",0)</f>
        <v>#VALUE!</v>
      </c>
      <c r="B1" t="e">
        <f>AND(Material!A1,"AAAAAH384QE=")</f>
        <v>#VALUE!</v>
      </c>
      <c r="C1" t="e">
        <f>AND(Material!B1,"AAAAAH384QI=")</f>
        <v>#VALUE!</v>
      </c>
      <c r="D1" t="e">
        <f>AND(Material!C1,"AAAAAH384QM=")</f>
        <v>#VALUE!</v>
      </c>
      <c r="E1" t="e">
        <f>AND(Material!D1,"AAAAAH384QQ=")</f>
        <v>#VALUE!</v>
      </c>
      <c r="F1" t="e">
        <f>IF(Material!A:A,"AAAAAH384QU=",0)</f>
        <v>#VALUE!</v>
      </c>
      <c r="G1" t="e">
        <f>IF(Material!B:B,"AAAAAH384QY=",0)</f>
        <v>#VALUE!</v>
      </c>
      <c r="H1" t="e">
        <f>IF(Material!C:C,"AAAAAH384Qc=",0)</f>
        <v>#VALUE!</v>
      </c>
      <c r="I1" t="e">
        <f>IF(Material!D:D,"AAAAAH384Qg=",0)</f>
        <v>#VALUE!</v>
      </c>
      <c r="J1">
        <f>IF([1]Antibody!1:1,"AAAAAH384Qk=",0)</f>
        <v>0</v>
      </c>
      <c r="K1" t="e">
        <f>AND([1]Antibody!A1,"AAAAAH384Qo=")</f>
        <v>#VALUE!</v>
      </c>
      <c r="L1" t="e">
        <f>IF([1]Antibody!A:A,"AAAAAH384Qs=",0)</f>
        <v>#VALUE!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Material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Phillip.Steindel</cp:lastModifiedBy>
  <dcterms:created xsi:type="dcterms:W3CDTF">2012-02-23T18:29:07Z</dcterms:created>
  <dcterms:modified xsi:type="dcterms:W3CDTF">2019-11-20T19:01:56Z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