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01"/>
  <workbookPr filterPrivacy="1" codeName="ThisWorkbook" autoCompressPictures="0"/>
  <xr:revisionPtr revIDLastSave="0" documentId="13_ncr:1_{32761C15-ACE3-4EB0-8EBF-A18E42D22B26}" xr6:coauthVersionLast="43" xr6:coauthVersionMax="43" xr10:uidLastSave="{00000000-0000-0000-0000-000000000000}"/>
  <bookViews>
    <workbookView xWindow="-25320" yWindow="195" windowWidth="25440" windowHeight="15390" xr2:uid="{00000000-000D-0000-FFFF-FFFF00000000}"/>
  </bookViews>
  <sheets>
    <sheet name="Sheet1" sheetId="1" r:id="rId1"/>
    <sheet name="Sheet2" sheetId="2" r:id="rId2"/>
    <sheet name="Sheet3" sheetId="3" r:id="rId3"/>
    <sheet name="DV-IDENTITY-0" sheetId="4" state="veryHidden" r:id="rId4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A1" i="4" l="1"/>
  <c r="B1" i="4"/>
  <c r="C1" i="4"/>
  <c r="D1" i="4"/>
  <c r="E1" i="4"/>
  <c r="F1" i="4"/>
  <c r="G1" i="4"/>
  <c r="H1" i="4"/>
  <c r="I1" i="4"/>
  <c r="J1" i="4"/>
  <c r="K1" i="4"/>
  <c r="L1" i="4"/>
  <c r="M1" i="4"/>
  <c r="N1" i="4"/>
  <c r="O1" i="4"/>
</calcChain>
</file>

<file path=xl/sharedStrings.xml><?xml version="1.0" encoding="utf-8"?>
<sst xmlns="http://schemas.openxmlformats.org/spreadsheetml/2006/main" count="145" uniqueCount="103">
  <si>
    <t>Company</t>
  </si>
  <si>
    <t>Catalog Number</t>
  </si>
  <si>
    <t>AAAAAH384Q8=</t>
  </si>
  <si>
    <t>Comments/Description</t>
  </si>
  <si>
    <t>Microscope</t>
  </si>
  <si>
    <t>CO2 laser</t>
  </si>
  <si>
    <t>CO2 fiber laser</t>
  </si>
  <si>
    <t>Hopkins II straight forward telescope 0°</t>
  </si>
  <si>
    <t>STORZ</t>
  </si>
  <si>
    <t>8712 AA</t>
  </si>
  <si>
    <t>Hopkins II forward-oblique telescope 30°</t>
  </si>
  <si>
    <t>Hopkins II forward-oblique telescope 70°</t>
  </si>
  <si>
    <t>8712 BA</t>
  </si>
  <si>
    <t>8712 CA</t>
  </si>
  <si>
    <t>Dedo operating larygoscope</t>
  </si>
  <si>
    <t>8890 A</t>
  </si>
  <si>
    <t>Suction tube to remove vapor</t>
  </si>
  <si>
    <t>8574 LN</t>
  </si>
  <si>
    <t>Steiner operating laryngoscope</t>
  </si>
  <si>
    <t>8661 CN</t>
  </si>
  <si>
    <t>Lindholm operating laryngoscope</t>
  </si>
  <si>
    <t>8587 A</t>
  </si>
  <si>
    <t>8662 E</t>
  </si>
  <si>
    <t>8606 D</t>
  </si>
  <si>
    <t>8663 BH</t>
  </si>
  <si>
    <t>8663 CH</t>
  </si>
  <si>
    <t>Steiner Laryngoforce II grasping forceps</t>
  </si>
  <si>
    <t xml:space="preserve">Steiner Coagulation suction tube </t>
  </si>
  <si>
    <t>Steiner Grasping forceps curved to right</t>
  </si>
  <si>
    <t>Steiner Grasping forceps curved to left</t>
  </si>
  <si>
    <t>Kleinsasser scissors straight</t>
  </si>
  <si>
    <t>Kleinsasser scissors curved to right</t>
  </si>
  <si>
    <t>Kleinsasser scissors curved to left</t>
  </si>
  <si>
    <t>8594 A</t>
  </si>
  <si>
    <t>8594 C</t>
  </si>
  <si>
    <t>8594 D</t>
  </si>
  <si>
    <t>Lindholm distending forceps</t>
  </si>
  <si>
    <t>8654 B</t>
  </si>
  <si>
    <t>Kleinsasser handle</t>
  </si>
  <si>
    <t>Kleinsasser hook 90°</t>
  </si>
  <si>
    <t>8596 C</t>
  </si>
  <si>
    <t>Kleinsasser injection needle straight</t>
  </si>
  <si>
    <t>8598 B</t>
  </si>
  <si>
    <t>LUMENIS</t>
  </si>
  <si>
    <t>AcuPulse 40WG</t>
  </si>
  <si>
    <t>Ultrapulse/Surgitouch</t>
  </si>
  <si>
    <t>LEICA</t>
  </si>
  <si>
    <t>F40</t>
  </si>
  <si>
    <t>VITOM 3D TH200</t>
  </si>
  <si>
    <t>Image 1S connect II TC201</t>
  </si>
  <si>
    <t>Image 1 s 4U-Link TC304</t>
  </si>
  <si>
    <t>Image 1 D3-link TC302</t>
  </si>
  <si>
    <t>Module for 3D image</t>
  </si>
  <si>
    <t>3D camera</t>
  </si>
  <si>
    <t>Module for 4K image</t>
  </si>
  <si>
    <t>4K/3D 32" monitor</t>
  </si>
  <si>
    <t>TM350</t>
  </si>
  <si>
    <t>4k camera</t>
  </si>
  <si>
    <t>TH120</t>
  </si>
  <si>
    <t>Image 1 pilot</t>
  </si>
  <si>
    <t>TC014</t>
  </si>
  <si>
    <t>Light source</t>
  </si>
  <si>
    <t>TL300</t>
  </si>
  <si>
    <t>Video processor</t>
  </si>
  <si>
    <t>Autostatic arm for VITOM 3D</t>
  </si>
  <si>
    <t>28272 HSP</t>
  </si>
  <si>
    <t>Scalpel #11</t>
  </si>
  <si>
    <t>Scalpel #15</t>
  </si>
  <si>
    <t>MEDICON</t>
  </si>
  <si>
    <t>06.21.12</t>
  </si>
  <si>
    <t>Tissue grasping forceps</t>
  </si>
  <si>
    <t>07.01.10</t>
  </si>
  <si>
    <t>Needle Holder</t>
  </si>
  <si>
    <t>10.18.65</t>
  </si>
  <si>
    <t>Hemostatic forceps straight</t>
  </si>
  <si>
    <t>Hemostatic forceps curved</t>
  </si>
  <si>
    <t>15.44.12</t>
  </si>
  <si>
    <t>15.45.12</t>
  </si>
  <si>
    <t>Towel clamp</t>
  </si>
  <si>
    <t>17.55.13</t>
  </si>
  <si>
    <t>Retractory, double-ended, langenbeck</t>
  </si>
  <si>
    <t>22.18.21</t>
  </si>
  <si>
    <t>Raspatory, Freer</t>
  </si>
  <si>
    <t>26.35.02</t>
  </si>
  <si>
    <t>Bone Rongeur, Luer</t>
  </si>
  <si>
    <t>30.30.35</t>
  </si>
  <si>
    <t>Tissue Grasping forceps, Allis</t>
  </si>
  <si>
    <t>50.02.15</t>
  </si>
  <si>
    <t>Mayo standard scissors</t>
  </si>
  <si>
    <t>03.50.14</t>
  </si>
  <si>
    <t>Operating scissors standard curved</t>
  </si>
  <si>
    <t>03.03.13</t>
  </si>
  <si>
    <t>Vascular forceps, DeBakey</t>
  </si>
  <si>
    <t>06.50.15</t>
  </si>
  <si>
    <t>Delicate tissue forceps, Adson</t>
  </si>
  <si>
    <t>Retractor, Volkmann</t>
  </si>
  <si>
    <t>22.34.03</t>
  </si>
  <si>
    <t>20.48.05</t>
  </si>
  <si>
    <t>Hook</t>
  </si>
  <si>
    <t>Retractor, double-ended, Roux</t>
  </si>
  <si>
    <t>22.16.13</t>
  </si>
  <si>
    <t>Yankauer suction tube</t>
  </si>
  <si>
    <t>Name of Material/Equipment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</si>
</sst>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8"/>
      <name val="Calibri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49" fontId="3" fillId="0" borderId="0" xfId="0" applyNumberFormat="1" applyFont="1" applyBorder="1"/>
    <xf numFmtId="0" fontId="3" fillId="0" borderId="0" xfId="0" applyFont="1" applyBorder="1"/>
    <xf numFmtId="49" fontId="2" fillId="0" borderId="0" xfId="0" applyNumberFormat="1" applyFont="1" applyBorder="1" applyAlignment="1">
      <alignment horizontal="left" vertical="center" wrapText="1"/>
    </xf>
    <xf numFmtId="49" fontId="3" fillId="0" borderId="0" xfId="0" applyNumberFormat="1" applyFont="1" applyBorder="1" applyAlignment="1">
      <alignment horizontal="left" wrapText="1"/>
    </xf>
    <xf numFmtId="0" fontId="0" fillId="0" borderId="0" xfId="0" applyAlignment="1">
      <alignment horizontal="left" wrapText="1"/>
    </xf>
    <xf numFmtId="0" fontId="0" fillId="0" borderId="0" xfId="0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E54"/>
  <sheetViews>
    <sheetView tabSelected="1" workbookViewId="0">
      <selection activeCell="A49" sqref="A49"/>
    </sheetView>
  </sheetViews>
  <sheetFormatPr defaultColWidth="8.88671875" defaultRowHeight="15.6" x14ac:dyDescent="0.3"/>
  <cols>
    <col min="1" max="1" width="38" style="4" bestFit="1" customWidth="1"/>
    <col min="2" max="2" width="17.44140625" style="4" customWidth="1"/>
    <col min="3" max="3" width="15.109375" style="4" bestFit="1" customWidth="1"/>
    <col min="4" max="4" width="23.88671875" style="4" bestFit="1" customWidth="1"/>
    <col min="5" max="5" width="8.88671875" style="1"/>
    <col min="6" max="16384" width="8.88671875" style="2"/>
  </cols>
  <sheetData>
    <row r="1" spans="1:4" ht="31.2" x14ac:dyDescent="0.3">
      <c r="A1" s="3" t="s">
        <v>102</v>
      </c>
      <c r="B1" s="3" t="s">
        <v>0</v>
      </c>
      <c r="C1" s="3" t="s">
        <v>1</v>
      </c>
      <c r="D1" s="3" t="s">
        <v>3</v>
      </c>
    </row>
    <row r="2" spans="1:4" x14ac:dyDescent="0.3">
      <c r="A2" s="5" t="s">
        <v>53</v>
      </c>
      <c r="B2" s="5" t="s">
        <v>8</v>
      </c>
      <c r="C2" s="5" t="s">
        <v>48</v>
      </c>
      <c r="D2" s="5"/>
    </row>
    <row r="3" spans="1:4" x14ac:dyDescent="0.3">
      <c r="A3" s="5" t="s">
        <v>57</v>
      </c>
      <c r="B3" s="5" t="s">
        <v>8</v>
      </c>
      <c r="C3" s="5" t="s">
        <v>58</v>
      </c>
      <c r="D3" s="5"/>
    </row>
    <row r="4" spans="1:4" x14ac:dyDescent="0.3">
      <c r="A4" s="5" t="s">
        <v>55</v>
      </c>
      <c r="B4" s="5" t="s">
        <v>8</v>
      </c>
      <c r="C4" s="5" t="s">
        <v>56</v>
      </c>
      <c r="D4" s="5"/>
    </row>
    <row r="5" spans="1:4" x14ac:dyDescent="0.3">
      <c r="A5" s="5" t="s">
        <v>64</v>
      </c>
      <c r="B5" s="5" t="s">
        <v>8</v>
      </c>
      <c r="C5" s="5" t="s">
        <v>65</v>
      </c>
      <c r="D5" s="5"/>
    </row>
    <row r="6" spans="1:4" x14ac:dyDescent="0.3">
      <c r="A6" s="4" t="s">
        <v>84</v>
      </c>
      <c r="B6" s="5" t="s">
        <v>68</v>
      </c>
      <c r="C6" s="4" t="s">
        <v>85</v>
      </c>
    </row>
    <row r="7" spans="1:4" ht="28.8" x14ac:dyDescent="0.3">
      <c r="A7" s="5" t="s">
        <v>6</v>
      </c>
      <c r="B7" s="5" t="s">
        <v>43</v>
      </c>
      <c r="C7" s="5" t="s">
        <v>45</v>
      </c>
      <c r="D7" s="5"/>
    </row>
    <row r="8" spans="1:4" x14ac:dyDescent="0.3">
      <c r="A8" s="5" t="s">
        <v>5</v>
      </c>
      <c r="B8" s="5" t="s">
        <v>43</v>
      </c>
      <c r="C8" s="5" t="s">
        <v>44</v>
      </c>
      <c r="D8" s="5"/>
    </row>
    <row r="9" spans="1:4" x14ac:dyDescent="0.3">
      <c r="A9" s="5" t="s">
        <v>14</v>
      </c>
      <c r="B9" s="5" t="s">
        <v>8</v>
      </c>
      <c r="C9" s="5" t="s">
        <v>15</v>
      </c>
      <c r="D9" s="5"/>
    </row>
    <row r="10" spans="1:4" x14ac:dyDescent="0.3">
      <c r="A10" s="5" t="s">
        <v>94</v>
      </c>
      <c r="B10" s="5" t="s">
        <v>68</v>
      </c>
      <c r="C10" s="5" t="s">
        <v>69</v>
      </c>
      <c r="D10" s="5"/>
    </row>
    <row r="11" spans="1:4" x14ac:dyDescent="0.3">
      <c r="A11" s="4" t="s">
        <v>75</v>
      </c>
      <c r="B11" s="5" t="s">
        <v>68</v>
      </c>
      <c r="C11" s="4" t="s">
        <v>77</v>
      </c>
    </row>
    <row r="12" spans="1:4" x14ac:dyDescent="0.3">
      <c r="A12" s="5" t="s">
        <v>74</v>
      </c>
      <c r="B12" s="5" t="s">
        <v>68</v>
      </c>
      <c r="C12" s="5" t="s">
        <v>76</v>
      </c>
      <c r="D12" s="5"/>
    </row>
    <row r="13" spans="1:4" x14ac:dyDescent="0.3">
      <c r="A13" s="4" t="s">
        <v>98</v>
      </c>
      <c r="B13" s="5" t="s">
        <v>68</v>
      </c>
      <c r="C13" s="4" t="s">
        <v>97</v>
      </c>
    </row>
    <row r="14" spans="1:4" x14ac:dyDescent="0.3">
      <c r="A14" s="5" t="s">
        <v>10</v>
      </c>
      <c r="B14" s="5" t="s">
        <v>8</v>
      </c>
      <c r="C14" s="5" t="s">
        <v>12</v>
      </c>
      <c r="D14" s="5"/>
    </row>
    <row r="15" spans="1:4" x14ac:dyDescent="0.3">
      <c r="A15" s="5" t="s">
        <v>11</v>
      </c>
      <c r="B15" s="5" t="s">
        <v>8</v>
      </c>
      <c r="C15" s="5" t="s">
        <v>13</v>
      </c>
      <c r="D15" s="5"/>
    </row>
    <row r="16" spans="1:4" x14ac:dyDescent="0.3">
      <c r="A16" s="5" t="s">
        <v>7</v>
      </c>
      <c r="B16" s="5" t="s">
        <v>8</v>
      </c>
      <c r="C16" s="5" t="s">
        <v>9</v>
      </c>
      <c r="D16" s="5"/>
    </row>
    <row r="17" spans="1:4" x14ac:dyDescent="0.3">
      <c r="A17" s="5" t="s">
        <v>59</v>
      </c>
      <c r="B17" s="5" t="s">
        <v>8</v>
      </c>
      <c r="C17" s="5" t="s">
        <v>60</v>
      </c>
      <c r="D17" s="5"/>
    </row>
    <row r="18" spans="1:4" x14ac:dyDescent="0.3">
      <c r="A18" s="5" t="s">
        <v>38</v>
      </c>
      <c r="B18" s="5" t="s">
        <v>8</v>
      </c>
      <c r="C18" s="6">
        <v>8597</v>
      </c>
      <c r="D18" s="5"/>
    </row>
    <row r="19" spans="1:4" x14ac:dyDescent="0.3">
      <c r="A19" s="5" t="s">
        <v>39</v>
      </c>
      <c r="B19" s="5" t="s">
        <v>8</v>
      </c>
      <c r="C19" s="5" t="s">
        <v>40</v>
      </c>
      <c r="D19" s="5"/>
    </row>
    <row r="20" spans="1:4" x14ac:dyDescent="0.3">
      <c r="A20" s="5" t="s">
        <v>41</v>
      </c>
      <c r="B20" s="5" t="s">
        <v>8</v>
      </c>
      <c r="C20" s="5" t="s">
        <v>42</v>
      </c>
      <c r="D20" s="5"/>
    </row>
    <row r="21" spans="1:4" x14ac:dyDescent="0.3">
      <c r="A21" s="5" t="s">
        <v>32</v>
      </c>
      <c r="B21" s="5" t="s">
        <v>8</v>
      </c>
      <c r="C21" s="5" t="s">
        <v>35</v>
      </c>
      <c r="D21" s="5"/>
    </row>
    <row r="22" spans="1:4" x14ac:dyDescent="0.3">
      <c r="A22" s="5" t="s">
        <v>31</v>
      </c>
      <c r="B22" s="5" t="s">
        <v>8</v>
      </c>
      <c r="C22" s="5" t="s">
        <v>34</v>
      </c>
      <c r="D22" s="5"/>
    </row>
    <row r="23" spans="1:4" x14ac:dyDescent="0.3">
      <c r="A23" s="5" t="s">
        <v>30</v>
      </c>
      <c r="B23" s="5" t="s">
        <v>8</v>
      </c>
      <c r="C23" s="5" t="s">
        <v>33</v>
      </c>
      <c r="D23" s="5"/>
    </row>
    <row r="24" spans="1:4" x14ac:dyDescent="0.3">
      <c r="A24" s="5" t="s">
        <v>61</v>
      </c>
      <c r="B24" s="5" t="s">
        <v>8</v>
      </c>
      <c r="C24" s="5" t="s">
        <v>62</v>
      </c>
      <c r="D24" s="5"/>
    </row>
    <row r="25" spans="1:4" x14ac:dyDescent="0.3">
      <c r="A25" s="5" t="s">
        <v>36</v>
      </c>
      <c r="B25" s="5" t="s">
        <v>8</v>
      </c>
      <c r="C25" s="5" t="s">
        <v>37</v>
      </c>
      <c r="D25" s="5"/>
    </row>
    <row r="26" spans="1:4" x14ac:dyDescent="0.3">
      <c r="A26" s="5" t="s">
        <v>20</v>
      </c>
      <c r="B26" s="5" t="s">
        <v>8</v>
      </c>
      <c r="C26" s="5" t="s">
        <v>21</v>
      </c>
      <c r="D26" s="5"/>
    </row>
    <row r="27" spans="1:4" x14ac:dyDescent="0.3">
      <c r="A27" s="4" t="s">
        <v>88</v>
      </c>
      <c r="B27" s="5" t="s">
        <v>68</v>
      </c>
      <c r="C27" s="4" t="s">
        <v>89</v>
      </c>
    </row>
    <row r="28" spans="1:4" x14ac:dyDescent="0.3">
      <c r="A28" s="5" t="s">
        <v>4</v>
      </c>
      <c r="B28" s="5" t="s">
        <v>46</v>
      </c>
      <c r="C28" s="5" t="s">
        <v>47</v>
      </c>
      <c r="D28" s="5"/>
    </row>
    <row r="29" spans="1:4" ht="28.8" x14ac:dyDescent="0.3">
      <c r="A29" s="5" t="s">
        <v>52</v>
      </c>
      <c r="B29" s="5" t="s">
        <v>8</v>
      </c>
      <c r="C29" s="5" t="s">
        <v>51</v>
      </c>
      <c r="D29" s="5"/>
    </row>
    <row r="30" spans="1:4" ht="28.8" x14ac:dyDescent="0.3">
      <c r="A30" s="5" t="s">
        <v>54</v>
      </c>
      <c r="B30" s="5" t="s">
        <v>8</v>
      </c>
      <c r="C30" s="5" t="s">
        <v>50</v>
      </c>
      <c r="D30" s="5"/>
    </row>
    <row r="31" spans="1:4" x14ac:dyDescent="0.3">
      <c r="A31" s="5" t="s">
        <v>72</v>
      </c>
      <c r="B31" s="5" t="s">
        <v>68</v>
      </c>
      <c r="C31" s="5" t="s">
        <v>73</v>
      </c>
      <c r="D31" s="5"/>
    </row>
    <row r="32" spans="1:4" x14ac:dyDescent="0.3">
      <c r="A32" s="4" t="s">
        <v>90</v>
      </c>
      <c r="B32" s="5" t="s">
        <v>68</v>
      </c>
      <c r="C32" s="4" t="s">
        <v>91</v>
      </c>
    </row>
    <row r="33" spans="1:4" x14ac:dyDescent="0.3">
      <c r="A33" s="4" t="s">
        <v>82</v>
      </c>
      <c r="B33" s="5" t="s">
        <v>68</v>
      </c>
      <c r="C33" s="4" t="s">
        <v>83</v>
      </c>
    </row>
    <row r="34" spans="1:4" x14ac:dyDescent="0.3">
      <c r="A34" s="4" t="s">
        <v>99</v>
      </c>
      <c r="B34" s="5" t="s">
        <v>68</v>
      </c>
      <c r="C34" s="4" t="s">
        <v>100</v>
      </c>
    </row>
    <row r="35" spans="1:4" x14ac:dyDescent="0.3">
      <c r="A35" s="4" t="s">
        <v>95</v>
      </c>
      <c r="B35" s="5" t="s">
        <v>68</v>
      </c>
      <c r="C35" s="4" t="s">
        <v>96</v>
      </c>
    </row>
    <row r="36" spans="1:4" x14ac:dyDescent="0.3">
      <c r="A36" s="4" t="s">
        <v>80</v>
      </c>
      <c r="B36" s="5" t="s">
        <v>68</v>
      </c>
      <c r="C36" s="4" t="s">
        <v>81</v>
      </c>
    </row>
    <row r="37" spans="1:4" x14ac:dyDescent="0.3">
      <c r="A37" s="4" t="s">
        <v>66</v>
      </c>
      <c r="D37" s="5"/>
    </row>
    <row r="38" spans="1:4" x14ac:dyDescent="0.3">
      <c r="A38" s="5" t="s">
        <v>67</v>
      </c>
      <c r="B38" s="5"/>
      <c r="C38" s="5"/>
      <c r="D38" s="5"/>
    </row>
    <row r="39" spans="1:4" x14ac:dyDescent="0.3">
      <c r="A39" s="5" t="s">
        <v>27</v>
      </c>
      <c r="B39" s="4" t="s">
        <v>8</v>
      </c>
      <c r="C39" s="5" t="s">
        <v>23</v>
      </c>
      <c r="D39" s="5"/>
    </row>
    <row r="40" spans="1:4" x14ac:dyDescent="0.3">
      <c r="A40" s="5" t="s">
        <v>29</v>
      </c>
      <c r="B40" s="5" t="s">
        <v>8</v>
      </c>
      <c r="C40" s="5" t="s">
        <v>25</v>
      </c>
      <c r="D40" s="5"/>
    </row>
    <row r="41" spans="1:4" x14ac:dyDescent="0.3">
      <c r="A41" s="5" t="s">
        <v>28</v>
      </c>
      <c r="B41" s="5" t="s">
        <v>8</v>
      </c>
      <c r="C41" s="5" t="s">
        <v>24</v>
      </c>
      <c r="D41" s="5"/>
    </row>
    <row r="42" spans="1:4" x14ac:dyDescent="0.3">
      <c r="A42" s="5" t="s">
        <v>26</v>
      </c>
      <c r="B42" s="5" t="s">
        <v>8</v>
      </c>
      <c r="C42" s="5" t="s">
        <v>22</v>
      </c>
      <c r="D42" s="5"/>
    </row>
    <row r="43" spans="1:4" x14ac:dyDescent="0.3">
      <c r="A43" s="5" t="s">
        <v>18</v>
      </c>
      <c r="B43" s="5" t="s">
        <v>8</v>
      </c>
      <c r="C43" s="5" t="s">
        <v>19</v>
      </c>
      <c r="D43" s="5"/>
    </row>
    <row r="44" spans="1:4" x14ac:dyDescent="0.3">
      <c r="A44" s="5" t="s">
        <v>16</v>
      </c>
      <c r="B44" s="5" t="s">
        <v>8</v>
      </c>
      <c r="C44" s="5" t="s">
        <v>17</v>
      </c>
      <c r="D44" s="5"/>
    </row>
    <row r="45" spans="1:4" x14ac:dyDescent="0.3">
      <c r="A45" s="5" t="s">
        <v>70</v>
      </c>
      <c r="B45" s="5" t="s">
        <v>68</v>
      </c>
      <c r="C45" s="5" t="s">
        <v>71</v>
      </c>
      <c r="D45" s="5"/>
    </row>
    <row r="46" spans="1:4" x14ac:dyDescent="0.3">
      <c r="A46" s="4" t="s">
        <v>86</v>
      </c>
      <c r="B46" s="5" t="s">
        <v>68</v>
      </c>
      <c r="C46" s="4" t="s">
        <v>87</v>
      </c>
    </row>
    <row r="47" spans="1:4" x14ac:dyDescent="0.3">
      <c r="A47" s="4" t="s">
        <v>78</v>
      </c>
      <c r="B47" s="5" t="s">
        <v>68</v>
      </c>
      <c r="C47" s="4" t="s">
        <v>79</v>
      </c>
    </row>
    <row r="48" spans="1:4" x14ac:dyDescent="0.3">
      <c r="A48" s="5" t="s">
        <v>92</v>
      </c>
      <c r="B48" s="5" t="s">
        <v>68</v>
      </c>
      <c r="C48" s="5" t="s">
        <v>93</v>
      </c>
      <c r="D48" s="5"/>
    </row>
    <row r="49" spans="1:4" ht="28.8" x14ac:dyDescent="0.3">
      <c r="A49" s="5" t="s">
        <v>63</v>
      </c>
      <c r="B49" s="5" t="s">
        <v>8</v>
      </c>
      <c r="C49" s="5" t="s">
        <v>49</v>
      </c>
      <c r="D49" s="5"/>
    </row>
    <row r="50" spans="1:4" x14ac:dyDescent="0.3">
      <c r="A50" s="5" t="s">
        <v>101</v>
      </c>
      <c r="B50" s="5"/>
      <c r="C50" s="5"/>
      <c r="D50" s="5"/>
    </row>
    <row r="54" spans="1:4" x14ac:dyDescent="0.3">
      <c r="A54" s="5"/>
      <c r="B54" s="5"/>
      <c r="C54" s="5"/>
    </row>
  </sheetData>
  <sortState xmlns:xlrd2="http://schemas.microsoft.com/office/spreadsheetml/2017/richdata2" ref="A2:D54">
    <sortCondition ref="A2:A54"/>
  </sortState>
  <phoneticPr fontId="1" type="noConversion"/>
  <pageMargins left="0.75" right="0.75" top="1" bottom="1" header="0.3" footer="0.3"/>
  <pageSetup orientation="portrait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"/>
  <sheetViews>
    <sheetView workbookViewId="0"/>
  </sheetViews>
  <sheetFormatPr defaultColWidth="8.88671875" defaultRowHeight="14.4" x14ac:dyDescent="0.3"/>
  <sheetData/>
  <pageMargins left="0.75" right="0.75" top="1" bottom="1" header="0.3" footer="0.3"/>
  <pageSetup orientation="portrait" horizontalDpi="4294967295" verticalDpi="4294967295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"/>
  <sheetViews>
    <sheetView workbookViewId="0"/>
  </sheetViews>
  <sheetFormatPr defaultColWidth="8.88671875" defaultRowHeight="14.4" x14ac:dyDescent="0.3"/>
  <sheetData/>
  <pageMargins left="0.75" right="0.75" top="1" bottom="1" header="0.3" footer="0.3"/>
  <pageSetup orientation="portrait" horizontalDpi="4294967295" verticalDpi="4294967295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P1"/>
  <sheetViews>
    <sheetView workbookViewId="0">
      <selection activeCell="P1" sqref="P1"/>
    </sheetView>
  </sheetViews>
  <sheetFormatPr defaultColWidth="8.88671875" defaultRowHeight="14.4" x14ac:dyDescent="0.3"/>
  <sheetData>
    <row r="1" spans="1:16" x14ac:dyDescent="0.3">
      <c r="A1" t="e">
        <f>IF(Sheet1!1:1,"AAAAAH384QA=",0)</f>
        <v>#VALUE!</v>
      </c>
      <c r="B1" t="e">
        <f>AND(Sheet1!A1,"AAAAAH384QE=")</f>
        <v>#VALUE!</v>
      </c>
      <c r="C1" t="e">
        <f>AND(Sheet1!B1,"AAAAAH384QI=")</f>
        <v>#VALUE!</v>
      </c>
      <c r="D1" t="e">
        <f>AND(Sheet1!C1,"AAAAAH384QM=")</f>
        <v>#VALUE!</v>
      </c>
      <c r="E1" t="e">
        <f>AND(Sheet1!D1,"AAAAAH384QQ=")</f>
        <v>#VALUE!</v>
      </c>
      <c r="F1" t="e">
        <f>IF(Sheet1!A:A,"AAAAAH384QU=",0)</f>
        <v>#VALUE!</v>
      </c>
      <c r="G1" t="e">
        <f>IF(Sheet1!B:B,"AAAAAH384QY=",0)</f>
        <v>#VALUE!</v>
      </c>
      <c r="H1" t="e">
        <f>IF(Sheet1!C:C,"AAAAAH384Qc=",0)</f>
        <v>#VALUE!</v>
      </c>
      <c r="I1" t="e">
        <f>IF(Sheet1!D:D,"AAAAAH384Qg=",0)</f>
        <v>#VALUE!</v>
      </c>
      <c r="J1">
        <f>IF(Sheet2!1:1,"AAAAAH384Qk=",0)</f>
        <v>0</v>
      </c>
      <c r="K1" t="e">
        <f>AND(Sheet2!A1,"AAAAAH384Qo=")</f>
        <v>#VALUE!</v>
      </c>
      <c r="L1">
        <f>IF(Sheet2!A:A,"AAAAAH384Qs=",0)</f>
        <v>0</v>
      </c>
      <c r="M1">
        <f>IF(Sheet3!1:1,"AAAAAH384Qw=",0)</f>
        <v>0</v>
      </c>
      <c r="N1" t="e">
        <f>AND(Sheet3!A1,"AAAAAH384Q0=")</f>
        <v>#VALUE!</v>
      </c>
      <c r="O1">
        <f>IF(Sheet3!A:A,"AAAAAH384Q4=",0)</f>
        <v>0</v>
      </c>
      <c r="P1" t="s">
        <v>2</v>
      </c>
    </row>
  </sheetData>
  <pageMargins left="0.75" right="0.75" top="1" bottom="1" header="0.3" footer="0.3"/>
  <pageSetup orientation="portrait" horizontalDpi="4294967295" verticalDpi="4294967295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2016-07-28T16:59:53Z</dcterms:created>
  <dcterms:modified xsi:type="dcterms:W3CDTF">2019-08-16T15:19:50Z</dcterms:modified>
</cp:coreProperties>
</file>