
<file path=[Content_Types].xml><?xml version="1.0" encoding="utf-8"?>
<Types xmlns="http://schemas.openxmlformats.org/package/2006/content-types">
  <Default Extension="bin" ContentType="application/vnd.openxmlformats-officedocument.spreadsheetml.customProperty"/>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2026"/>
  <workbookPr codeName="ThisWorkbook"/>
  <mc:AlternateContent xmlns:mc="http://schemas.openxmlformats.org/markup-compatibility/2006">
    <mc:Choice Requires="x15">
      <x15ac:absPath xmlns:x15ac="http://schemas.microsoft.com/office/spreadsheetml/2010/11/ac" url="C:\Users\Xiaoyan Cao\Downloads\"/>
    </mc:Choice>
  </mc:AlternateContent>
  <xr:revisionPtr revIDLastSave="0" documentId="8_{ACD40F3F-7E90-4DA8-B0D8-59FAC7CA5392}" xr6:coauthVersionLast="45" xr6:coauthVersionMax="45" xr10:uidLastSave="{00000000-0000-0000-0000-000000000000}"/>
  <bookViews>
    <workbookView xWindow="-25320" yWindow="195" windowWidth="25440" windowHeight="15390"/>
  </bookViews>
  <sheets>
    <sheet name="Sheet1" sheetId="1" r:id="rId1"/>
    <sheet name="Sheet2" sheetId="2" r:id="rId2"/>
    <sheet name="Sheet3" sheetId="3" r:id="rId3"/>
    <sheet name="DV-IDENTITY-0" sheetId="4" state="veryHidden" r:id="rId4"/>
  </sheets>
  <calcPr calcId="191029" concurrentCalc="0"/>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1" i="4" l="1"/>
  <c r="B1" i="4"/>
  <c r="C1" i="4"/>
  <c r="D1" i="4"/>
  <c r="E1" i="4"/>
  <c r="F1" i="4"/>
  <c r="G1" i="4"/>
  <c r="H1" i="4"/>
  <c r="I1" i="4"/>
  <c r="J1" i="4"/>
  <c r="K1" i="4"/>
  <c r="L1" i="4"/>
  <c r="M1" i="4"/>
  <c r="N1" i="4"/>
  <c r="O1" i="4"/>
</calcChain>
</file>

<file path=xl/sharedStrings.xml><?xml version="1.0" encoding="utf-8"?>
<sst xmlns="http://schemas.openxmlformats.org/spreadsheetml/2006/main" count="147" uniqueCount="119">
  <si>
    <t>Company</t>
  </si>
  <si>
    <t>Catalog Number</t>
  </si>
  <si>
    <t>AAAAAH384Q8=</t>
  </si>
  <si>
    <t>Comments/Description</t>
  </si>
  <si>
    <t>Name of Material/ Equipment</t>
  </si>
  <si>
    <t>4 robotic 8mm ports</t>
  </si>
  <si>
    <t>Intuitive  Surgical</t>
  </si>
  <si>
    <t>Maryland bipolar forceps</t>
  </si>
  <si>
    <t>Potts scissors</t>
  </si>
  <si>
    <t>Eswell</t>
  </si>
  <si>
    <t>3M</t>
  </si>
  <si>
    <t>6650EZ</t>
  </si>
  <si>
    <t>12mm port</t>
  </si>
  <si>
    <t>Kii</t>
  </si>
  <si>
    <t>CTB73</t>
  </si>
  <si>
    <t>A-60001</t>
  </si>
  <si>
    <t>Allen Medical</t>
  </si>
  <si>
    <t>4/0 SH polypropylene sutures</t>
  </si>
  <si>
    <t>4/0 SH1 polypropylene sutures</t>
  </si>
  <si>
    <t>5/0 SH1 polypropylene sutures</t>
  </si>
  <si>
    <t>5/0 C1 polypropylene sutures</t>
  </si>
  <si>
    <t>6/0 polypropylene sutures</t>
  </si>
  <si>
    <t>4/0 e-PTFE sutures</t>
  </si>
  <si>
    <t>5/0 e-PTFE sutures</t>
  </si>
  <si>
    <t>6/0 e-PTFE sutures</t>
  </si>
  <si>
    <t>0 linen ligatures</t>
  </si>
  <si>
    <t>2/0 linen ligatures</t>
  </si>
  <si>
    <t>3/0 linen ligatures</t>
  </si>
  <si>
    <t>3/0 linen sutures</t>
  </si>
  <si>
    <t>0 ethylene terephthalate sutures, straight needle</t>
  </si>
  <si>
    <t>Omnia Drains</t>
  </si>
  <si>
    <t>NVMR61</t>
  </si>
  <si>
    <t>Veress needle</t>
  </si>
  <si>
    <t>Covidien</t>
  </si>
  <si>
    <t>Cook</t>
  </si>
  <si>
    <t>ULT14.0-38-25-P-6S-CLM-RH</t>
  </si>
  <si>
    <t>Aesculap</t>
  </si>
  <si>
    <t>EJ995</t>
  </si>
  <si>
    <t>Coloplast</t>
  </si>
  <si>
    <t>AC4108</t>
  </si>
  <si>
    <t>SIGSBCHGR</t>
  </si>
  <si>
    <t>GORE SEAMGUARD</t>
  </si>
  <si>
    <t>12BSGTRI45P</t>
  </si>
  <si>
    <t>EGIA60AMT</t>
  </si>
  <si>
    <t>Endo GIA articulating reload with tri-staple technology 60mm</t>
  </si>
  <si>
    <t>SIGPSSHELL</t>
  </si>
  <si>
    <t>Ethicon</t>
  </si>
  <si>
    <t>EH7585</t>
  </si>
  <si>
    <t>GORE</t>
  </si>
  <si>
    <t>LORCA MARIN</t>
  </si>
  <si>
    <t>PEE5692</t>
  </si>
  <si>
    <t>4N04</t>
  </si>
  <si>
    <t>5N04</t>
  </si>
  <si>
    <t>6M12</t>
  </si>
  <si>
    <t>PE6624</t>
  </si>
  <si>
    <t>Cardinal Health</t>
  </si>
  <si>
    <t>Kendall SCD sequential compression comfort sleeves</t>
  </si>
  <si>
    <t>GL-323</t>
  </si>
  <si>
    <t>GL-322</t>
  </si>
  <si>
    <t>CL-5-M</t>
  </si>
  <si>
    <t>Bag for specimen extraction.</t>
  </si>
  <si>
    <t>Conventional laparoscopic port, used by the laparoscopic surgeon. The 12 mm size is required to accept a laparoscopic stapler, if required.</t>
  </si>
  <si>
    <t>Nonabsorbable, monofilament (polypropylene), suture typically used for vascular sutures and/or to fix bleeding sites. 4/0 refers to suture size. SH refers to the range fo curvature of the needle (26 mm)</t>
  </si>
  <si>
    <t>Nonabsorbable, monofilament (polypropylene), suture typically used for vascular sutures and/or to fix bleeding sites. 4/0 refers to suture size. SH1 refers to the range fo curvature of the needle 22 mm)</t>
  </si>
  <si>
    <t>Nonabsorbable, monofilament (polypropylene), suture typically used for vascular sutures and/or to fix bleeding sites. 5/0 refers to suture size. SH1refers to the range fo curvature of the needle (22 mm)</t>
  </si>
  <si>
    <t>Nonabsorbable, monofilament (polypropylene), suture typically used for vascular sutures and/or to fix bleeding sites. 5/0 refers to suture size. C1 refers to the range fo curvature of the needle (12 mm)</t>
  </si>
  <si>
    <t>Nonabsorbable, monofilament (polypropylene), suture typically used for vascular sutures and/or to fix bleeding sites. 6/0 refers to suture size. 6/0 polypropylene comes with just one needle size.</t>
  </si>
  <si>
    <t>Expanded polytetrafluoroethylene (e-PTFE) is non absorbable, microporous, monofilament material  typically used for vascular sutures. Other properties of e-PTFE inculde low-friction and comprexibility. 4/0 refers to suture size.</t>
  </si>
  <si>
    <t>Expanded polytetrafluoroethylene (e-PTFE) is non absorbable, microporous, monofilament material  typically used for vascular sutures. Other properties of e-PTFE inculde low-friction and comprexibility. 5/0 refers to suture size.</t>
  </si>
  <si>
    <t>Expanded polytetrafluoroethylene (e-PTFE) is non absorbable, microporous, monofilament material  typically used for vascular sutures. Other properties of e-PTFE inculde low-friction and comprexibility. 6/0 refers to suture size.</t>
  </si>
  <si>
    <t>Disposable silicon rubber stripes, typically used to tag relevant anatomical structures</t>
  </si>
  <si>
    <t>Linen is a sterile, non-absorbable, spun surgical suture material made of flax fibers of linen. Linen gives excellent knot security. 2/0 refers to suture size.</t>
  </si>
  <si>
    <t>Linen is a sterile, non-absorbable, spun surgical suture material made of flax fibers of linen. Linen gives excellent knot security. 3/0 refers to suture size.</t>
  </si>
  <si>
    <t>Linen is a sterile, non-absorbable, spun surgical suture material made of flax fibers of linen. Linen gives excellent knot security. Linen sutures are armed with a single needle. 3/0 refers to suture size.</t>
  </si>
  <si>
    <t>0 Polysorb sutures</t>
  </si>
  <si>
    <r>
      <t xml:space="preserve">2/0 </t>
    </r>
    <r>
      <rPr>
        <sz val="12"/>
        <color indexed="8"/>
        <rFont val="Calibri"/>
        <family val="2"/>
      </rPr>
      <t>Polysorb sutures</t>
    </r>
  </si>
  <si>
    <r>
      <t xml:space="preserve">3/0 </t>
    </r>
    <r>
      <rPr>
        <sz val="12"/>
        <color indexed="8"/>
        <rFont val="Calibri"/>
        <family val="2"/>
      </rPr>
      <t>Polysorb sutures</t>
    </r>
  </si>
  <si>
    <t>Polysorb is a braided absorbable suture armed with a single needle. 0 refers to suture size.</t>
  </si>
  <si>
    <t>Polysorb is a braided absorbable suture armed with a single needle. 2/0 refers to suture size.</t>
  </si>
  <si>
    <t>Polysorb is a braided absorbable suture armed with a single needle. 3/0 refers to suture size.</t>
  </si>
  <si>
    <t>Linen is a sterile, non-absorbable, spun surgical suture material made of flax fibers of linen. Linen gives excellent knot security. 0 refers to suture size.</t>
  </si>
  <si>
    <t>Signia is a laparoscopic, robotized stapler suturing and dividing tissues between three rows of titanium staples applied on each suture side.</t>
  </si>
  <si>
    <t xml:space="preserve">Sterile cover for Signia power handle </t>
  </si>
  <si>
    <t>The reinforcement consists ofa synthetic buttressing material meant to distribute the jaw closure stress on a larger surface.</t>
  </si>
  <si>
    <t>Cartridge for stapler reload</t>
  </si>
  <si>
    <t>Hug-u-vac</t>
  </si>
  <si>
    <t>Belt for legs</t>
  </si>
  <si>
    <t>Ioban</t>
  </si>
  <si>
    <t>da Vinci Xi Surgical System</t>
  </si>
  <si>
    <t>Endoscope with 8mm camera 30°</t>
  </si>
  <si>
    <t xml:space="preserve">The robotic endoscope is a vision system providing HD and steroscopic vision to the surgeon working form the console. </t>
  </si>
  <si>
    <t>Large needle driver (n=2)</t>
  </si>
  <si>
    <t>Small  hem-o-lok clip applier</t>
  </si>
  <si>
    <t>Medium hem-o-lok clip applier</t>
  </si>
  <si>
    <t>Monopolar curved scissors</t>
  </si>
  <si>
    <t>Harmonic shears</t>
  </si>
  <si>
    <t>Cadiere forceps</t>
  </si>
  <si>
    <t>Black diamond micro forceps</t>
  </si>
  <si>
    <t>Set of laparoscopic bulldogs clamps</t>
  </si>
  <si>
    <t>Endocatch II 15mm</t>
  </si>
  <si>
    <t>Vessel loops</t>
  </si>
  <si>
    <t>Laparoscopic stapler (Signia power handle)</t>
  </si>
  <si>
    <t>Signia power shell for signia power handle</t>
  </si>
  <si>
    <t>Bioabsorbable staple line reinforcement</t>
  </si>
  <si>
    <t>Pig-tail drain 14Fr</t>
  </si>
  <si>
    <t>Bracci ureteral catheter 8Fr</t>
  </si>
  <si>
    <t>This device provides sequential, gradient, circumferential compression (to the leg, foot or both simultaneously) to help prevent deep vein thrombosis and pulmonary embolism.</t>
  </si>
  <si>
    <t>This device is used to safely anchor the patient to the operating bed</t>
  </si>
  <si>
    <t>This device is used to prevent pressure injuries during surgical procudures.</t>
  </si>
  <si>
    <t>3M is an incise drap that adheres securely to the skin thus reducing the risk of drape lift. It also provides wound protection, when placed to cover the entire lenght of the surgical incision.</t>
  </si>
  <si>
    <t>The da Vinci Surgical System is a telemanipulator that increases surgical dexterity during minimally invasive procedures. The system consists of three components: a patient side cart, a console, and a vision cart.</t>
  </si>
  <si>
    <t>Robotic  ports are the specific type of cannulas that are docked to the robotic system and are used to introduce robotic instruments in the human body.</t>
  </si>
  <si>
    <t>Small needle driver suitable for fine sutures.</t>
  </si>
  <si>
    <t>Non-electrified scissors used mainly to incise, or unroof, vessels.</t>
  </si>
  <si>
    <t>This set consists of several bulldog clamps (of different shape and size) with dedicated laparoscopic instruments to be used to apply and remove the clamps</t>
  </si>
  <si>
    <t>A Verres needle is a particular type of needle that is used to puncture the abdominal wall in order to create a pneumoperitoneum. It consists of an outer cannula, with a sharp tip, and an inner stylet, with a dull tip. The inner stylet is spring-loaded in order to protect viscera at the time of needle insertion, that  occurs blindly.</t>
  </si>
  <si>
    <t>Polyethylene terephthalate is a braided non absorbable suture. 0 refers to suture size.</t>
  </si>
  <si>
    <t>A pig drain catheter is a rubber hose used to drain fluids from deep spaces in the human body. As compared with other catheters, the pigtail ends with a curl, similar to the tail of a pig, that is thought to facilitare the anchoring of the catheter. 14 Fr  refers to the size of the catheter in French.</t>
  </si>
  <si>
    <t>A Bracci catheter is a straight rubber hose with 6 side holes located close to an open distal tip. It has also with a radiopaque line. Bracci catheters have been designed for use in urology but can be used also to flush vessels during laparoscopic procedures. 8 Fr  refers to the size of the catheter in French.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</si>
</sst>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theme="1"/>
      <name val="Calibri"/>
      <family val="2"/>
      <scheme val="minor"/>
    </font>
    <font>
      <sz val="12"/>
      <color indexed="8"/>
      <name val="Calibri"/>
      <family val="2"/>
    </font>
    <font>
      <b/>
      <sz val="11"/>
      <color theme="1"/>
      <name val="Calibri"/>
      <family val="2"/>
      <scheme val="minor"/>
    </font>
    <font>
      <sz val="12"/>
      <color theme="1"/>
      <name val="Calibri"/>
      <family val="2"/>
      <scheme val="minor"/>
    </font>
    <font>
      <b/>
      <sz val="12"/>
      <color theme="1"/>
      <name val="Calibri"/>
      <family val="2"/>
      <scheme val="minor"/>
    </font>
    <font>
      <sz val="12"/>
      <color rgb="FF000000"/>
      <name val="Calibri"/>
      <family val="2"/>
      <scheme val="minor"/>
    </font>
    <font>
      <sz val="12"/>
      <color rgb="FF333333"/>
      <name val="Calibri"/>
      <family val="2"/>
      <scheme val="minor"/>
    </font>
    <font>
      <sz val="12"/>
      <color rgb="FF222222"/>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11">
    <xf numFmtId="0" fontId="0" fillId="0" borderId="0" xfId="0"/>
    <xf numFmtId="0" fontId="2" fillId="0" borderId="0" xfId="0" applyFont="1"/>
    <xf numFmtId="0" fontId="4" fillId="0" borderId="0" xfId="0" applyFont="1" applyAlignment="1">
      <alignment horizontal="left" vertical="center" wrapText="1"/>
    </xf>
    <xf numFmtId="0" fontId="4" fillId="0" borderId="0" xfId="0" applyFont="1" applyAlignment="1">
      <alignment horizontal="left" vertical="center"/>
    </xf>
    <xf numFmtId="0" fontId="5" fillId="0" borderId="0" xfId="0" applyFont="1" applyAlignment="1">
      <alignment horizontal="left"/>
    </xf>
    <xf numFmtId="0" fontId="3" fillId="0" borderId="0" xfId="0" applyFont="1" applyAlignment="1">
      <alignment horizontal="left" wrapText="1"/>
    </xf>
    <xf numFmtId="0" fontId="3" fillId="0" borderId="0" xfId="0" applyFont="1" applyAlignment="1">
      <alignment horizontal="left"/>
    </xf>
    <xf numFmtId="0" fontId="3" fillId="0" borderId="0" xfId="0" applyFont="1" applyFill="1" applyAlignment="1">
      <alignment horizontal="left" wrapText="1"/>
    </xf>
    <xf numFmtId="0" fontId="7" fillId="0" borderId="0" xfId="0" applyFont="1" applyAlignment="1">
      <alignment horizontal="left"/>
    </xf>
    <xf numFmtId="0" fontId="5" fillId="0" borderId="0" xfId="0" applyFont="1" applyFill="1" applyAlignment="1">
      <alignment horizontal="left"/>
    </xf>
    <xf numFmtId="0" fontId="6" fillId="0" borderId="0" xfId="0" applyFont="1" applyAlignment="1">
      <alignment horizontal="left"/>
    </xf>
  </cellXfs>
  <cellStyles count="1">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customProperty" Target="../customProperty1.bin"/></Relationships>
</file>

<file path=xl/worksheets/_rels/sheet2.xml.rels><?xml version="1.0" encoding="UTF-8" standalone="yes"?>
<Relationships xmlns="http://schemas.openxmlformats.org/package/2006/relationships"><Relationship Id="rId1" Type="http://schemas.openxmlformats.org/officeDocument/2006/relationships/customProperty" Target="../customProperty2.bin"/></Relationships>
</file>

<file path=xl/worksheets/_rels/sheet3.xml.rels><?xml version="1.0" encoding="UTF-8" standalone="yes"?>
<Relationships xmlns="http://schemas.openxmlformats.org/package/2006/relationships"><Relationship Id="rId1" Type="http://schemas.openxmlformats.org/officeDocument/2006/relationships/customProperty" Target="../customProperty3.bin"/></Relationships>
</file>

<file path=xl/worksheets/_rels/sheet4.xml.rels><?xml version="1.0" encoding="UTF-8" standalone="yes"?>
<Relationships xmlns="http://schemas.openxmlformats.org/package/2006/relationships"><Relationship Id="rId1" Type="http://schemas.openxmlformats.org/officeDocument/2006/relationships/customProperty" Target="../customProperty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D44"/>
  <sheetViews>
    <sheetView tabSelected="1" zoomScale="83" zoomScaleNormal="83" workbookViewId="0">
      <selection activeCell="A10" sqref="A10"/>
    </sheetView>
  </sheetViews>
  <sheetFormatPr defaultColWidth="8.77734375" defaultRowHeight="15.6" x14ac:dyDescent="0.3"/>
  <cols>
    <col min="1" max="1" width="63.77734375" style="5" customWidth="1"/>
    <col min="2" max="2" width="27" style="5" customWidth="1"/>
    <col min="3" max="3" width="31.33203125" style="5" customWidth="1"/>
    <col min="4" max="4" width="255.44140625" style="6" customWidth="1"/>
  </cols>
  <sheetData>
    <row r="1" spans="1:4" s="1" customFormat="1" x14ac:dyDescent="0.3">
      <c r="A1" s="2" t="s">
        <v>4</v>
      </c>
      <c r="B1" s="2" t="s">
        <v>0</v>
      </c>
      <c r="C1" s="2" t="s">
        <v>1</v>
      </c>
      <c r="D1" s="3" t="s">
        <v>3</v>
      </c>
    </row>
    <row r="2" spans="1:4" x14ac:dyDescent="0.3">
      <c r="A2" s="4" t="s">
        <v>29</v>
      </c>
      <c r="B2" s="5" t="s">
        <v>46</v>
      </c>
      <c r="C2" s="5" t="s">
        <v>54</v>
      </c>
      <c r="D2" s="5" t="s">
        <v>116</v>
      </c>
    </row>
    <row r="3" spans="1:4" ht="15" customHeight="1" x14ac:dyDescent="0.3">
      <c r="A3" s="6" t="s">
        <v>25</v>
      </c>
      <c r="B3" s="5" t="s">
        <v>49</v>
      </c>
      <c r="C3" s="5">
        <v>63055</v>
      </c>
      <c r="D3" s="5" t="s">
        <v>80</v>
      </c>
    </row>
    <row r="4" spans="1:4" x14ac:dyDescent="0.3">
      <c r="A4" s="5" t="s">
        <v>74</v>
      </c>
      <c r="B4" s="5" t="s">
        <v>46</v>
      </c>
      <c r="C4" s="5" t="s">
        <v>59</v>
      </c>
      <c r="D4" s="6" t="s">
        <v>77</v>
      </c>
    </row>
    <row r="5" spans="1:4" x14ac:dyDescent="0.3">
      <c r="A5" s="5" t="s">
        <v>12</v>
      </c>
      <c r="B5" s="5" t="s">
        <v>13</v>
      </c>
      <c r="C5" s="5" t="s">
        <v>14</v>
      </c>
      <c r="D5" s="6" t="s">
        <v>61</v>
      </c>
    </row>
    <row r="6" spans="1:4" ht="16.95" customHeight="1" x14ac:dyDescent="0.3">
      <c r="A6" s="6" t="s">
        <v>26</v>
      </c>
      <c r="B6" s="5" t="s">
        <v>49</v>
      </c>
      <c r="C6" s="5">
        <v>63254</v>
      </c>
      <c r="D6" s="6" t="s">
        <v>71</v>
      </c>
    </row>
    <row r="7" spans="1:4" x14ac:dyDescent="0.3">
      <c r="A7" s="6" t="s">
        <v>75</v>
      </c>
      <c r="B7" s="5" t="s">
        <v>46</v>
      </c>
      <c r="C7" s="5" t="s">
        <v>57</v>
      </c>
      <c r="D7" s="6" t="s">
        <v>78</v>
      </c>
    </row>
    <row r="8" spans="1:4" x14ac:dyDescent="0.3">
      <c r="A8" s="5" t="s">
        <v>27</v>
      </c>
      <c r="B8" s="5" t="s">
        <v>49</v>
      </c>
      <c r="C8" s="5">
        <v>63515</v>
      </c>
      <c r="D8" s="6" t="s">
        <v>72</v>
      </c>
    </row>
    <row r="9" spans="1:4" x14ac:dyDescent="0.3">
      <c r="A9" s="6" t="s">
        <v>28</v>
      </c>
      <c r="B9" s="5" t="s">
        <v>49</v>
      </c>
      <c r="C9" s="5">
        <v>63146</v>
      </c>
      <c r="D9" s="6" t="s">
        <v>73</v>
      </c>
    </row>
    <row r="10" spans="1:4" x14ac:dyDescent="0.3">
      <c r="A10" s="6" t="s">
        <v>76</v>
      </c>
      <c r="B10" s="5" t="s">
        <v>46</v>
      </c>
      <c r="C10" s="5" t="s">
        <v>58</v>
      </c>
      <c r="D10" s="6" t="s">
        <v>79</v>
      </c>
    </row>
    <row r="11" spans="1:4" x14ac:dyDescent="0.3">
      <c r="A11" s="5" t="s">
        <v>5</v>
      </c>
      <c r="B11" s="5" t="s">
        <v>6</v>
      </c>
      <c r="C11" s="6">
        <v>470359</v>
      </c>
      <c r="D11" s="6" t="s">
        <v>111</v>
      </c>
    </row>
    <row r="12" spans="1:4" x14ac:dyDescent="0.3">
      <c r="A12" s="6" t="s">
        <v>22</v>
      </c>
      <c r="B12" s="5" t="s">
        <v>48</v>
      </c>
      <c r="C12" s="5" t="s">
        <v>51</v>
      </c>
      <c r="D12" s="6" t="s">
        <v>67</v>
      </c>
    </row>
    <row r="13" spans="1:4" x14ac:dyDescent="0.3">
      <c r="A13" s="6" t="s">
        <v>17</v>
      </c>
      <c r="B13" s="5" t="s">
        <v>46</v>
      </c>
      <c r="C13" s="5">
        <v>8521</v>
      </c>
      <c r="D13" s="6" t="s">
        <v>62</v>
      </c>
    </row>
    <row r="14" spans="1:4" x14ac:dyDescent="0.3">
      <c r="A14" s="6" t="s">
        <v>18</v>
      </c>
      <c r="B14" s="5" t="s">
        <v>46</v>
      </c>
      <c r="C14" s="5" t="s">
        <v>47</v>
      </c>
      <c r="D14" s="6" t="s">
        <v>63</v>
      </c>
    </row>
    <row r="15" spans="1:4" x14ac:dyDescent="0.3">
      <c r="A15" s="6" t="s">
        <v>20</v>
      </c>
      <c r="B15" s="5" t="s">
        <v>46</v>
      </c>
      <c r="C15" s="5">
        <v>8720</v>
      </c>
      <c r="D15" s="6" t="s">
        <v>65</v>
      </c>
    </row>
    <row r="16" spans="1:4" x14ac:dyDescent="0.3">
      <c r="A16" s="6" t="s">
        <v>23</v>
      </c>
      <c r="B16" s="5" t="s">
        <v>48</v>
      </c>
      <c r="C16" s="5" t="s">
        <v>52</v>
      </c>
      <c r="D16" s="6" t="s">
        <v>68</v>
      </c>
    </row>
    <row r="17" spans="1:4" x14ac:dyDescent="0.3">
      <c r="A17" s="6" t="s">
        <v>19</v>
      </c>
      <c r="B17" s="5" t="s">
        <v>46</v>
      </c>
      <c r="C17" s="5" t="s">
        <v>50</v>
      </c>
      <c r="D17" s="6" t="s">
        <v>64</v>
      </c>
    </row>
    <row r="18" spans="1:4" x14ac:dyDescent="0.3">
      <c r="A18" s="6" t="s">
        <v>24</v>
      </c>
      <c r="B18" s="5" t="s">
        <v>48</v>
      </c>
      <c r="C18" s="5" t="s">
        <v>53</v>
      </c>
      <c r="D18" s="6" t="s">
        <v>69</v>
      </c>
    </row>
    <row r="19" spans="1:4" x14ac:dyDescent="0.3">
      <c r="A19" s="6" t="s">
        <v>21</v>
      </c>
      <c r="B19" s="5" t="s">
        <v>46</v>
      </c>
      <c r="C19" s="5">
        <v>8706</v>
      </c>
      <c r="D19" s="6" t="s">
        <v>66</v>
      </c>
    </row>
    <row r="20" spans="1:4" x14ac:dyDescent="0.3">
      <c r="A20" s="5" t="s">
        <v>86</v>
      </c>
      <c r="B20" s="5" t="s">
        <v>9</v>
      </c>
      <c r="C20" s="5">
        <v>249100</v>
      </c>
      <c r="D20" s="6" t="s">
        <v>108</v>
      </c>
    </row>
    <row r="21" spans="1:4" x14ac:dyDescent="0.3">
      <c r="A21" s="7" t="s">
        <v>103</v>
      </c>
      <c r="B21" s="5" t="s">
        <v>41</v>
      </c>
      <c r="C21" s="5" t="s">
        <v>42</v>
      </c>
      <c r="D21" s="6" t="s">
        <v>83</v>
      </c>
    </row>
    <row r="22" spans="1:4" x14ac:dyDescent="0.3">
      <c r="A22" s="6" t="s">
        <v>97</v>
      </c>
      <c r="B22" s="5" t="s">
        <v>6</v>
      </c>
      <c r="C22" s="5">
        <v>470033</v>
      </c>
      <c r="D22" s="6" t="s">
        <v>112</v>
      </c>
    </row>
    <row r="23" spans="1:4" x14ac:dyDescent="0.3">
      <c r="A23" s="7" t="s">
        <v>105</v>
      </c>
      <c r="B23" s="5" t="s">
        <v>38</v>
      </c>
      <c r="C23" s="5" t="s">
        <v>39</v>
      </c>
      <c r="D23" s="6" t="s">
        <v>118</v>
      </c>
    </row>
    <row r="24" spans="1:4" x14ac:dyDescent="0.3">
      <c r="A24" s="6" t="s">
        <v>96</v>
      </c>
      <c r="B24" s="5" t="s">
        <v>6</v>
      </c>
      <c r="C24" s="5">
        <v>470049</v>
      </c>
    </row>
    <row r="25" spans="1:4" x14ac:dyDescent="0.3">
      <c r="A25" s="5" t="s">
        <v>88</v>
      </c>
      <c r="B25" s="5" t="s">
        <v>6</v>
      </c>
      <c r="D25" s="6" t="s">
        <v>110</v>
      </c>
    </row>
    <row r="26" spans="1:4" x14ac:dyDescent="0.3">
      <c r="A26" s="7" t="s">
        <v>44</v>
      </c>
      <c r="B26" s="5" t="s">
        <v>33</v>
      </c>
      <c r="C26" s="5" t="s">
        <v>43</v>
      </c>
      <c r="D26" s="6" t="s">
        <v>84</v>
      </c>
    </row>
    <row r="27" spans="1:4" x14ac:dyDescent="0.3">
      <c r="A27" s="5" t="s">
        <v>99</v>
      </c>
      <c r="B27" s="5" t="s">
        <v>33</v>
      </c>
      <c r="C27" s="5">
        <v>173049</v>
      </c>
      <c r="D27" s="6" t="s">
        <v>60</v>
      </c>
    </row>
    <row r="28" spans="1:4" x14ac:dyDescent="0.3">
      <c r="A28" s="5" t="s">
        <v>89</v>
      </c>
      <c r="B28" s="5" t="s">
        <v>6</v>
      </c>
      <c r="C28" s="6">
        <v>470027</v>
      </c>
      <c r="D28" s="6" t="s">
        <v>90</v>
      </c>
    </row>
    <row r="29" spans="1:4" x14ac:dyDescent="0.3">
      <c r="A29" s="6" t="s">
        <v>95</v>
      </c>
      <c r="B29" s="5" t="s">
        <v>6</v>
      </c>
      <c r="C29" s="5">
        <v>480275</v>
      </c>
    </row>
    <row r="30" spans="1:4" ht="18" customHeight="1" x14ac:dyDescent="0.3">
      <c r="A30" s="5" t="s">
        <v>85</v>
      </c>
      <c r="B30" s="5" t="s">
        <v>16</v>
      </c>
      <c r="C30" s="5" t="s">
        <v>15</v>
      </c>
      <c r="D30" s="8" t="s">
        <v>107</v>
      </c>
    </row>
    <row r="31" spans="1:4" x14ac:dyDescent="0.3">
      <c r="A31" s="5" t="s">
        <v>87</v>
      </c>
      <c r="B31" s="5" t="s">
        <v>10</v>
      </c>
      <c r="C31" s="5" t="s">
        <v>11</v>
      </c>
      <c r="D31" s="6" t="s">
        <v>109</v>
      </c>
    </row>
    <row r="32" spans="1:4" x14ac:dyDescent="0.3">
      <c r="A32" s="9" t="s">
        <v>56</v>
      </c>
      <c r="B32" s="5" t="s">
        <v>55</v>
      </c>
      <c r="C32" s="5">
        <v>74012</v>
      </c>
      <c r="D32" s="10" t="s">
        <v>106</v>
      </c>
    </row>
    <row r="33" spans="1:4" x14ac:dyDescent="0.3">
      <c r="A33" s="7" t="s">
        <v>101</v>
      </c>
      <c r="B33" s="5" t="s">
        <v>33</v>
      </c>
      <c r="C33" s="5" t="s">
        <v>40</v>
      </c>
      <c r="D33" s="6" t="s">
        <v>81</v>
      </c>
    </row>
    <row r="34" spans="1:4" x14ac:dyDescent="0.3">
      <c r="A34" s="5" t="s">
        <v>91</v>
      </c>
      <c r="B34" s="5" t="s">
        <v>6</v>
      </c>
      <c r="C34" s="5">
        <v>470006</v>
      </c>
    </row>
    <row r="35" spans="1:4" x14ac:dyDescent="0.3">
      <c r="A35" s="5" t="s">
        <v>7</v>
      </c>
      <c r="B35" s="5" t="s">
        <v>6</v>
      </c>
      <c r="C35" s="5">
        <v>470172</v>
      </c>
    </row>
    <row r="36" spans="1:4" x14ac:dyDescent="0.3">
      <c r="A36" s="6" t="s">
        <v>93</v>
      </c>
      <c r="B36" s="5" t="s">
        <v>6</v>
      </c>
      <c r="C36" s="5">
        <v>470327</v>
      </c>
    </row>
    <row r="37" spans="1:4" x14ac:dyDescent="0.3">
      <c r="A37" s="6" t="s">
        <v>94</v>
      </c>
      <c r="B37" s="5" t="s">
        <v>6</v>
      </c>
      <c r="C37" s="5">
        <v>400180</v>
      </c>
    </row>
    <row r="38" spans="1:4" x14ac:dyDescent="0.3">
      <c r="A38" s="7" t="s">
        <v>104</v>
      </c>
      <c r="B38" s="5" t="s">
        <v>34</v>
      </c>
      <c r="C38" s="5" t="s">
        <v>35</v>
      </c>
      <c r="D38" s="6" t="s">
        <v>117</v>
      </c>
    </row>
    <row r="39" spans="1:4" x14ac:dyDescent="0.3">
      <c r="A39" s="5" t="s">
        <v>8</v>
      </c>
      <c r="B39" s="5" t="s">
        <v>6</v>
      </c>
      <c r="C39" s="5">
        <v>470001</v>
      </c>
      <c r="D39" s="6" t="s">
        <v>113</v>
      </c>
    </row>
    <row r="40" spans="1:4" x14ac:dyDescent="0.3">
      <c r="A40" s="7" t="s">
        <v>98</v>
      </c>
      <c r="B40" s="5" t="s">
        <v>36</v>
      </c>
      <c r="D40" s="6" t="s">
        <v>114</v>
      </c>
    </row>
    <row r="41" spans="1:4" ht="15.75" customHeight="1" x14ac:dyDescent="0.3">
      <c r="A41" s="7" t="s">
        <v>102</v>
      </c>
      <c r="B41" s="5" t="s">
        <v>33</v>
      </c>
      <c r="C41" s="5" t="s">
        <v>45</v>
      </c>
      <c r="D41" s="6" t="s">
        <v>82</v>
      </c>
    </row>
    <row r="42" spans="1:4" ht="16.95" customHeight="1" x14ac:dyDescent="0.3">
      <c r="A42" s="6" t="s">
        <v>92</v>
      </c>
      <c r="B42" s="5" t="s">
        <v>6</v>
      </c>
      <c r="C42" s="5">
        <v>470401</v>
      </c>
    </row>
    <row r="43" spans="1:4" ht="15" customHeight="1" x14ac:dyDescent="0.3">
      <c r="A43" s="7" t="s">
        <v>32</v>
      </c>
      <c r="B43" s="5" t="s">
        <v>36</v>
      </c>
      <c r="C43" s="5" t="s">
        <v>37</v>
      </c>
      <c r="D43" s="6" t="s">
        <v>115</v>
      </c>
    </row>
    <row r="44" spans="1:4" x14ac:dyDescent="0.3">
      <c r="A44" s="4" t="s">
        <v>100</v>
      </c>
      <c r="B44" s="5" t="s">
        <v>30</v>
      </c>
      <c r="C44" s="5" t="s">
        <v>31</v>
      </c>
      <c r="D44" s="6" t="s">
        <v>70</v>
      </c>
    </row>
  </sheetData>
  <sortState xmlns:xlrd2="http://schemas.microsoft.com/office/spreadsheetml/2017/richdata2" ref="A2:D44">
    <sortCondition ref="A2:A44"/>
  </sortState>
  <pageMargins left="0.7" right="0.7" top="0.75" bottom="0.75" header="0.3" footer="0.3"/>
  <pageSetup orientation="landscape"/>
  <customProperties>
    <customPr name="DVSECTIONID" r:id="rId1"/>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
  <sheetViews>
    <sheetView workbookViewId="0"/>
  </sheetViews>
  <sheetFormatPr defaultColWidth="8.77734375" defaultRowHeight="14.4" x14ac:dyDescent="0.3"/>
  <sheetData/>
  <pageMargins left="0.7" right="0.7" top="0.75" bottom="0.75" header="0.3" footer="0.3"/>
  <customProperties>
    <customPr name="DVSECTIONID" r:id="rId1"/>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
  <sheetViews>
    <sheetView workbookViewId="0"/>
  </sheetViews>
  <sheetFormatPr defaultColWidth="8.77734375" defaultRowHeight="14.4" x14ac:dyDescent="0.3"/>
  <sheetData/>
  <pageMargins left="0.7" right="0.7" top="0.75" bottom="0.75" header="0.3" footer="0.3"/>
  <customProperties>
    <customPr name="DVSECTIONID" r:id="rId1"/>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P1"/>
  <sheetViews>
    <sheetView workbookViewId="0">
      <selection activeCell="P1" sqref="P1"/>
    </sheetView>
  </sheetViews>
  <sheetFormatPr defaultColWidth="8.77734375" defaultRowHeight="14.4" x14ac:dyDescent="0.3"/>
  <sheetData>
    <row r="1" spans="1:16" x14ac:dyDescent="0.3">
      <c r="A1" t="e">
        <f>IF(Sheet1!1:1,"AAAAAH384QA=",0)</f>
        <v>#VALUE!</v>
      </c>
      <c r="B1" t="e">
        <f>AND(Sheet1!A1,"AAAAAH384QE=")</f>
        <v>#VALUE!</v>
      </c>
      <c r="C1" t="e">
        <f>AND(Sheet1!B1,"AAAAAH384QI=")</f>
        <v>#VALUE!</v>
      </c>
      <c r="D1" t="e">
        <f>AND(Sheet1!C1,"AAAAAH384QM=")</f>
        <v>#VALUE!</v>
      </c>
      <c r="E1" t="e">
        <f>AND(Sheet1!D1,"AAAAAH384QQ=")</f>
        <v>#VALUE!</v>
      </c>
      <c r="F1" t="e">
        <f>IF(Sheet1!A:A,"AAAAAH384QU=",0)</f>
        <v>#VALUE!</v>
      </c>
      <c r="G1" t="e">
        <f>IF(Sheet1!B:B,"AAAAAH384QY=",0)</f>
        <v>#VALUE!</v>
      </c>
      <c r="H1" t="e">
        <f>IF(Sheet1!C:C,"AAAAAH384Qc=",0)</f>
        <v>#VALUE!</v>
      </c>
      <c r="I1" t="e">
        <f>IF(Sheet1!D:D,"AAAAAH384Qg=",0)</f>
        <v>#VALUE!</v>
      </c>
      <c r="J1">
        <f>IF(Sheet2!1:1,"AAAAAH384Qk=",0)</f>
        <v>0</v>
      </c>
      <c r="K1" t="e">
        <f>AND(Sheet2!A1,"AAAAAH384Qo=")</f>
        <v>#VALUE!</v>
      </c>
      <c r="L1">
        <f>IF(Sheet2!A:A,"AAAAAH384Qs=",0)</f>
        <v>0</v>
      </c>
      <c r="M1">
        <f>IF(Sheet3!1:1,"AAAAAH384Qw=",0)</f>
        <v>0</v>
      </c>
      <c r="N1" t="e">
        <f>AND(Sheet3!A1,"AAAAAH384Q0=")</f>
        <v>#VALUE!</v>
      </c>
      <c r="O1">
        <f>IF(Sheet3!A:A,"AAAAAH384Q4=",0)</f>
        <v>0</v>
      </c>
      <c r="P1" t="s">
        <v>2</v>
      </c>
    </row>
  </sheetData>
  <sheetCalcPr fullCalcOnLoad="1"/>
  <pageMargins left="0.7" right="0.7" top="0.75" bottom="0.75" header="0.3" footer="0.3"/>
  <customProperties>
    <customPr name="DVSECTIONID" r:id="rId1"/>
  </customProperti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Jove</dc:creator>
  <cp:lastModifiedBy>Xiaoyan Cao</cp:lastModifiedBy>
  <cp:lastPrinted>2019-05-30T13:30:31Z</cp:lastPrinted>
  <dcterms:created xsi:type="dcterms:W3CDTF">2012-02-23T18:29:07Z</dcterms:created>
  <dcterms:modified xsi:type="dcterms:W3CDTF">2019-10-22T15:20:20Z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oogle.Documents.Tracking">
    <vt:lpwstr>true</vt:lpwstr>
  </property>
  <property fmtid="{D5CDD505-2E9C-101B-9397-08002B2CF9AE}" pid="3" name="Google.Documents.DocumentId">
    <vt:lpwstr>1_TyPZ1nq2ij5qiLP5WKwIr5Ggz64fndPXsT3KppW9cQ</vt:lpwstr>
  </property>
  <property fmtid="{D5CDD505-2E9C-101B-9397-08002B2CF9AE}" pid="4" name="Google.Documents.RevisionId">
    <vt:lpwstr>02868307762065459680</vt:lpwstr>
  </property>
  <property fmtid="{D5CDD505-2E9C-101B-9397-08002B2CF9AE}" pid="5" name="Google.Documents.PreviousRevisionId">
    <vt:lpwstr>03149905390382699891</vt:lpwstr>
  </property>
  <property fmtid="{D5CDD505-2E9C-101B-9397-08002B2CF9AE}" pid="6" name="Google.Documents.PluginVersion">
    <vt:lpwstr>2.0.2662.553</vt:lpwstr>
  </property>
  <property fmtid="{D5CDD505-2E9C-101B-9397-08002B2CF9AE}" pid="7" name="Google.Documents.MergeIncapabilityFlags">
    <vt:i4>0</vt:i4>
  </property>
</Properties>
</file>