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alia/Desktop/Myc paper/JoVE/"/>
    </mc:Choice>
  </mc:AlternateContent>
  <xr:revisionPtr revIDLastSave="0" documentId="10_ncr:8100000_{86620895-6815-D347-B304-5B694CFE5CC7}" xr6:coauthVersionLast="34" xr6:coauthVersionMax="34" xr10:uidLastSave="{00000000-0000-0000-0000-000000000000}"/>
  <bookViews>
    <workbookView xWindow="0" yWindow="960" windowWidth="25040" windowHeight="14100" xr2:uid="{56828293-25A7-A04C-9FC3-F9522A5DF6B7}"/>
  </bookViews>
  <sheets>
    <sheet name="Calculations" sheetId="1" r:id="rId1"/>
  </sheets>
  <definedNames>
    <definedName name="_xlnm.Print_Area" localSheetId="0">Calculations!$A$1:$T$26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J24" i="1"/>
  <c r="D24" i="1"/>
  <c r="P23" i="1"/>
  <c r="J23" i="1"/>
  <c r="D23" i="1"/>
  <c r="P21" i="1"/>
  <c r="J21" i="1"/>
  <c r="D21" i="1"/>
  <c r="P20" i="1"/>
  <c r="J20" i="1"/>
  <c r="D20" i="1"/>
  <c r="P19" i="1"/>
  <c r="J19" i="1"/>
  <c r="D19" i="1"/>
  <c r="P17" i="1"/>
  <c r="J17" i="1"/>
  <c r="D17" i="1"/>
  <c r="P16" i="1"/>
  <c r="J16" i="1"/>
  <c r="D16" i="1"/>
  <c r="P15" i="1"/>
  <c r="J15" i="1"/>
  <c r="D15" i="1"/>
  <c r="P13" i="1"/>
  <c r="J13" i="1"/>
  <c r="D13" i="1"/>
  <c r="P12" i="1"/>
  <c r="J12" i="1"/>
  <c r="D12" i="1"/>
  <c r="P11" i="1"/>
  <c r="J11" i="1"/>
  <c r="N11" i="1" s="1"/>
  <c r="D11" i="1"/>
  <c r="P10" i="1"/>
  <c r="M10" i="1"/>
  <c r="J10" i="1"/>
  <c r="D10" i="1"/>
  <c r="P9" i="1"/>
  <c r="J9" i="1"/>
  <c r="D9" i="1"/>
  <c r="S8" i="1"/>
  <c r="P8" i="1"/>
  <c r="T8" i="1" s="1"/>
  <c r="M8" i="1"/>
  <c r="J8" i="1"/>
  <c r="N8" i="1" s="1"/>
  <c r="G8" i="1"/>
  <c r="S7" i="1"/>
  <c r="M7" i="1"/>
  <c r="M12" i="1" s="1"/>
  <c r="J7" i="1"/>
  <c r="N7" i="1" s="1"/>
  <c r="G7" i="1"/>
  <c r="G12" i="1" s="1"/>
  <c r="T6" i="1"/>
  <c r="S6" i="1"/>
  <c r="P6" i="1"/>
  <c r="N6" i="1"/>
  <c r="M6" i="1"/>
  <c r="J6" i="1"/>
  <c r="G6" i="1"/>
  <c r="D6" i="1"/>
  <c r="S5" i="1"/>
  <c r="S10" i="1" s="1"/>
  <c r="P5" i="1"/>
  <c r="P7" i="1" s="1"/>
  <c r="T7" i="1" s="1"/>
  <c r="N5" i="1"/>
  <c r="N10" i="1" s="1"/>
  <c r="M5" i="1"/>
  <c r="M9" i="1" s="1"/>
  <c r="M13" i="1" s="1"/>
  <c r="M17" i="1" s="1"/>
  <c r="M21" i="1" s="1"/>
  <c r="J5" i="1"/>
  <c r="H5" i="1"/>
  <c r="G5" i="1"/>
  <c r="G10" i="1" s="1"/>
  <c r="D5" i="1"/>
  <c r="D8" i="1" l="1"/>
  <c r="H8" i="1" s="1"/>
  <c r="H6" i="1"/>
  <c r="D7" i="1"/>
  <c r="H7" i="1" s="1"/>
  <c r="H12" i="1" s="1"/>
  <c r="N15" i="1"/>
  <c r="T12" i="1"/>
  <c r="N9" i="1"/>
  <c r="N13" i="1" s="1"/>
  <c r="H9" i="1"/>
  <c r="T11" i="1"/>
  <c r="S12" i="1"/>
  <c r="S11" i="1"/>
  <c r="G9" i="1"/>
  <c r="G13" i="1" s="1"/>
  <c r="G17" i="1" s="1"/>
  <c r="G21" i="1" s="1"/>
  <c r="H10" i="1"/>
  <c r="H11" i="1"/>
  <c r="H15" i="1" s="1"/>
  <c r="N12" i="1"/>
  <c r="N16" i="1" s="1"/>
  <c r="N17" i="1"/>
  <c r="N21" i="1" s="1"/>
  <c r="M11" i="1"/>
  <c r="S9" i="1"/>
  <c r="S13" i="1" s="1"/>
  <c r="S17" i="1" s="1"/>
  <c r="S21" i="1" s="1"/>
  <c r="G11" i="1"/>
  <c r="T5" i="1"/>
  <c r="T10" i="1" s="1"/>
  <c r="H20" i="1" l="1"/>
  <c r="G16" i="1"/>
  <c r="G15" i="1"/>
  <c r="H16" i="1"/>
  <c r="H19" i="1" s="1"/>
  <c r="T16" i="1"/>
  <c r="T15" i="1"/>
  <c r="T9" i="1"/>
  <c r="T13" i="1" s="1"/>
  <c r="T17" i="1" s="1"/>
  <c r="T21" i="1" s="1"/>
  <c r="N20" i="1"/>
  <c r="N19" i="1"/>
  <c r="H13" i="1"/>
  <c r="H17" i="1" s="1"/>
  <c r="H21" i="1" s="1"/>
  <c r="M16" i="1"/>
  <c r="M15" i="1"/>
  <c r="S15" i="1"/>
  <c r="S16" i="1"/>
  <c r="H24" i="1" l="1"/>
  <c r="H23" i="1"/>
  <c r="G20" i="1"/>
  <c r="G19" i="1"/>
  <c r="T20" i="1"/>
  <c r="T19" i="1"/>
  <c r="S20" i="1"/>
  <c r="S19" i="1"/>
  <c r="N24" i="1"/>
  <c r="N23" i="1"/>
  <c r="M19" i="1"/>
  <c r="M20" i="1"/>
  <c r="S24" i="1" l="1"/>
  <c r="S23" i="1"/>
  <c r="G23" i="1"/>
  <c r="G24" i="1"/>
  <c r="M24" i="1"/>
  <c r="M23" i="1"/>
  <c r="T23" i="1"/>
  <c r="T24" i="1"/>
</calcChain>
</file>

<file path=xl/sharedStrings.xml><?xml version="1.0" encoding="utf-8"?>
<sst xmlns="http://schemas.openxmlformats.org/spreadsheetml/2006/main" count="45" uniqueCount="15">
  <si>
    <t>Exp1</t>
  </si>
  <si>
    <t>Exp2</t>
  </si>
  <si>
    <t>Exp3</t>
  </si>
  <si>
    <t>Plated</t>
  </si>
  <si>
    <t>Counted</t>
  </si>
  <si>
    <t>Cumulative</t>
  </si>
  <si>
    <t>Cells</t>
  </si>
  <si>
    <t>Spheres</t>
  </si>
  <si>
    <t>P1</t>
  </si>
  <si>
    <t>Control</t>
  </si>
  <si>
    <t>MycER</t>
  </si>
  <si>
    <t>P2</t>
  </si>
  <si>
    <t>P3</t>
  </si>
  <si>
    <t>P4</t>
  </si>
  <si>
    <t>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</si>
</sst>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6" xfId="0" applyNumberFormat="1" applyBorder="1"/>
    <xf numFmtId="1" fontId="0" fillId="0" borderId="5" xfId="0" applyNumberFormat="1" applyBorder="1"/>
    <xf numFmtId="1" fontId="0" fillId="0" borderId="7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7" xfId="0" applyBorder="1"/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ED375-A044-8C4F-9BB2-8F16ECB6D2A9}">
  <sheetPr>
    <pageSetUpPr fitToPage="1"/>
  </sheetPr>
  <dimension ref="A2:T24"/>
  <sheetViews>
    <sheetView tabSelected="1" zoomScaleNormal="100" workbookViewId="0">
      <selection sqref="A1:T26"/>
    </sheetView>
  </sheetViews>
  <sheetFormatPr baseColWidth="10" defaultRowHeight="16" x14ac:dyDescent="0.2"/>
  <cols>
    <col min="2" max="16" width="12" customWidth="1"/>
  </cols>
  <sheetData>
    <row r="2" spans="1:20" x14ac:dyDescent="0.2">
      <c r="C2" s="21" t="s">
        <v>0</v>
      </c>
      <c r="D2" s="21"/>
      <c r="E2" s="21"/>
      <c r="F2" s="21"/>
      <c r="G2" s="21"/>
      <c r="H2" s="21"/>
      <c r="I2" s="21" t="s">
        <v>1</v>
      </c>
      <c r="J2" s="21"/>
      <c r="K2" s="21"/>
      <c r="L2" s="21"/>
      <c r="M2" s="21"/>
      <c r="N2" s="21"/>
      <c r="O2" s="21" t="s">
        <v>2</v>
      </c>
      <c r="P2" s="21"/>
      <c r="Q2" s="21"/>
      <c r="R2" s="21"/>
      <c r="S2" s="21"/>
      <c r="T2" s="21"/>
    </row>
    <row r="3" spans="1:20" x14ac:dyDescent="0.2">
      <c r="C3" s="21" t="s">
        <v>3</v>
      </c>
      <c r="D3" s="21"/>
      <c r="E3" s="21" t="s">
        <v>4</v>
      </c>
      <c r="F3" s="21"/>
      <c r="G3" s="21" t="s">
        <v>5</v>
      </c>
      <c r="H3" s="21"/>
      <c r="I3" s="21" t="s">
        <v>3</v>
      </c>
      <c r="J3" s="21"/>
      <c r="K3" s="21" t="s">
        <v>4</v>
      </c>
      <c r="L3" s="21"/>
      <c r="M3" s="21" t="s">
        <v>5</v>
      </c>
      <c r="N3" s="21"/>
      <c r="O3" s="21" t="s">
        <v>3</v>
      </c>
      <c r="P3" s="21"/>
      <c r="Q3" s="21" t="s">
        <v>4</v>
      </c>
      <c r="R3" s="21"/>
      <c r="S3" s="21" t="s">
        <v>5</v>
      </c>
      <c r="T3" s="21"/>
    </row>
    <row r="4" spans="1:20" x14ac:dyDescent="0.2">
      <c r="C4" s="1" t="s">
        <v>6</v>
      </c>
      <c r="D4" s="2" t="s">
        <v>7</v>
      </c>
      <c r="E4" s="2" t="s">
        <v>6</v>
      </c>
      <c r="F4" s="2" t="s">
        <v>7</v>
      </c>
      <c r="G4" s="2" t="s">
        <v>6</v>
      </c>
      <c r="H4" s="2" t="s">
        <v>7</v>
      </c>
      <c r="I4" s="1" t="s">
        <v>6</v>
      </c>
      <c r="J4" s="2" t="s">
        <v>7</v>
      </c>
      <c r="K4" s="3" t="s">
        <v>6</v>
      </c>
      <c r="L4" s="2" t="s">
        <v>7</v>
      </c>
      <c r="M4" s="1" t="s">
        <v>6</v>
      </c>
      <c r="N4" s="2" t="s">
        <v>7</v>
      </c>
      <c r="O4" s="1" t="s">
        <v>6</v>
      </c>
      <c r="P4" s="2" t="s">
        <v>7</v>
      </c>
      <c r="Q4" s="3" t="s">
        <v>6</v>
      </c>
      <c r="R4" s="2" t="s">
        <v>7</v>
      </c>
      <c r="S4" s="2" t="s">
        <v>6</v>
      </c>
      <c r="T4" s="4" t="s">
        <v>7</v>
      </c>
    </row>
    <row r="5" spans="1:20" x14ac:dyDescent="0.2">
      <c r="A5" s="16" t="s">
        <v>8</v>
      </c>
      <c r="B5" s="19" t="s">
        <v>9</v>
      </c>
      <c r="C5" s="5">
        <v>77000</v>
      </c>
      <c r="D5" s="6">
        <f>C5/(E5/F5)</f>
        <v>47.739999999999995</v>
      </c>
      <c r="E5" s="7">
        <v>50000</v>
      </c>
      <c r="F5" s="6">
        <v>31</v>
      </c>
      <c r="G5" s="6">
        <f t="shared" ref="G5:H8" si="0">E5/C5*C5</f>
        <v>50000</v>
      </c>
      <c r="H5" s="6">
        <f t="shared" si="0"/>
        <v>31</v>
      </c>
      <c r="I5" s="5">
        <v>75000</v>
      </c>
      <c r="J5" s="6">
        <f>I5/(K5/L5)</f>
        <v>71</v>
      </c>
      <c r="K5" s="7">
        <v>75000</v>
      </c>
      <c r="L5" s="6">
        <v>71</v>
      </c>
      <c r="M5" s="6">
        <f t="shared" ref="M5:N8" si="1">K5/I5*I5</f>
        <v>75000</v>
      </c>
      <c r="N5" s="6">
        <f t="shared" si="1"/>
        <v>71</v>
      </c>
      <c r="O5" s="5">
        <v>82500</v>
      </c>
      <c r="P5" s="6">
        <f>O5/(Q5/R5)</f>
        <v>76.788461538461533</v>
      </c>
      <c r="Q5" s="7">
        <v>130000</v>
      </c>
      <c r="R5" s="6">
        <v>121</v>
      </c>
      <c r="S5" s="6">
        <f t="shared" ref="S5:T8" si="2">Q5/O5*O5</f>
        <v>130000</v>
      </c>
      <c r="T5" s="6">
        <f t="shared" si="2"/>
        <v>121</v>
      </c>
    </row>
    <row r="6" spans="1:20" x14ac:dyDescent="0.2">
      <c r="A6" s="17"/>
      <c r="B6" s="19"/>
      <c r="C6" s="8">
        <v>77000</v>
      </c>
      <c r="D6" s="9">
        <f>C6/(E6/F6)</f>
        <v>38.97530864197531</v>
      </c>
      <c r="E6" s="10">
        <v>81000</v>
      </c>
      <c r="F6" s="9">
        <v>41</v>
      </c>
      <c r="G6" s="9">
        <f t="shared" si="0"/>
        <v>81000</v>
      </c>
      <c r="H6" s="9">
        <f t="shared" si="0"/>
        <v>41</v>
      </c>
      <c r="I6" s="8">
        <v>75000</v>
      </c>
      <c r="J6" s="9">
        <f>I6/(K6/L6)</f>
        <v>71.808510638297875</v>
      </c>
      <c r="K6" s="10">
        <v>47000</v>
      </c>
      <c r="L6" s="9">
        <v>45</v>
      </c>
      <c r="M6" s="9">
        <f t="shared" si="1"/>
        <v>47000</v>
      </c>
      <c r="N6" s="9">
        <f t="shared" si="1"/>
        <v>45</v>
      </c>
      <c r="O6" s="8">
        <v>82500</v>
      </c>
      <c r="P6" s="9">
        <f>O6/(Q6/R6)</f>
        <v>116.82</v>
      </c>
      <c r="Q6" s="10">
        <v>125000</v>
      </c>
      <c r="R6" s="9">
        <v>177</v>
      </c>
      <c r="S6" s="9">
        <f t="shared" si="2"/>
        <v>125000</v>
      </c>
      <c r="T6" s="9">
        <f t="shared" si="2"/>
        <v>177</v>
      </c>
    </row>
    <row r="7" spans="1:20" x14ac:dyDescent="0.2">
      <c r="A7" s="17"/>
      <c r="B7" s="20" t="s">
        <v>10</v>
      </c>
      <c r="C7" s="5">
        <v>77000</v>
      </c>
      <c r="D7" s="6">
        <f>AVERAGE(D5:D6)</f>
        <v>43.357654320987649</v>
      </c>
      <c r="E7" s="7">
        <v>310000</v>
      </c>
      <c r="F7" s="6">
        <v>193</v>
      </c>
      <c r="G7" s="6">
        <f t="shared" si="0"/>
        <v>310000</v>
      </c>
      <c r="H7" s="6">
        <f t="shared" si="0"/>
        <v>193</v>
      </c>
      <c r="I7" s="5">
        <v>75000</v>
      </c>
      <c r="J7" s="6">
        <f>AVERAGE(J5:J6)</f>
        <v>71.404255319148945</v>
      </c>
      <c r="K7" s="7">
        <v>200000</v>
      </c>
      <c r="L7" s="6">
        <v>188</v>
      </c>
      <c r="M7" s="6">
        <f t="shared" si="1"/>
        <v>200000</v>
      </c>
      <c r="N7" s="6">
        <f t="shared" si="1"/>
        <v>188</v>
      </c>
      <c r="O7" s="5">
        <v>82500</v>
      </c>
      <c r="P7" s="6">
        <f>AVERAGE(P5:P6)</f>
        <v>96.80423076923077</v>
      </c>
      <c r="Q7" s="7">
        <v>325000</v>
      </c>
      <c r="R7" s="6">
        <v>457</v>
      </c>
      <c r="S7" s="6">
        <f t="shared" si="2"/>
        <v>325000</v>
      </c>
      <c r="T7" s="6">
        <f t="shared" si="2"/>
        <v>456.99999999999994</v>
      </c>
    </row>
    <row r="8" spans="1:20" x14ac:dyDescent="0.2">
      <c r="A8" s="18"/>
      <c r="B8" s="20"/>
      <c r="C8" s="8">
        <v>77000</v>
      </c>
      <c r="D8" s="9">
        <f>AVERAGE(D5:D6)</f>
        <v>43.357654320987649</v>
      </c>
      <c r="E8" s="10">
        <v>110000</v>
      </c>
      <c r="F8" s="9">
        <v>142</v>
      </c>
      <c r="G8" s="9">
        <f t="shared" si="0"/>
        <v>110000</v>
      </c>
      <c r="H8" s="9">
        <f t="shared" si="0"/>
        <v>142</v>
      </c>
      <c r="I8" s="8">
        <v>75000</v>
      </c>
      <c r="J8" s="9">
        <f>AVERAGE(J5:J6)</f>
        <v>71.404255319148945</v>
      </c>
      <c r="K8" s="10">
        <v>250000</v>
      </c>
      <c r="L8" s="9">
        <v>192</v>
      </c>
      <c r="M8" s="9">
        <f t="shared" si="1"/>
        <v>250000</v>
      </c>
      <c r="N8" s="9">
        <f t="shared" si="1"/>
        <v>192</v>
      </c>
      <c r="O8" s="8">
        <v>82500</v>
      </c>
      <c r="P8" s="9">
        <f>AVERAGE(P5:P6)</f>
        <v>96.80423076923077</v>
      </c>
      <c r="Q8" s="10">
        <v>475000</v>
      </c>
      <c r="R8" s="9">
        <v>463</v>
      </c>
      <c r="S8" s="9">
        <f t="shared" si="2"/>
        <v>475000</v>
      </c>
      <c r="T8" s="9">
        <f t="shared" si="2"/>
        <v>463.00000000000006</v>
      </c>
    </row>
    <row r="9" spans="1:20" x14ac:dyDescent="0.2">
      <c r="A9" s="16" t="s">
        <v>11</v>
      </c>
      <c r="B9" s="19" t="s">
        <v>9</v>
      </c>
      <c r="C9" s="11">
        <v>65000</v>
      </c>
      <c r="D9" s="6">
        <f>C9/(AVERAGE(E5:E6)/AVERAGE(F5:F6))</f>
        <v>35.725190839694662</v>
      </c>
      <c r="E9" s="12">
        <v>58500</v>
      </c>
      <c r="F9" s="13">
        <v>41</v>
      </c>
      <c r="G9" s="6">
        <f>E9/C9*AVERAGE(G5:G6)</f>
        <v>58950</v>
      </c>
      <c r="H9" s="6">
        <f>F9/D9*AVERAGE(H5:H6)</f>
        <v>41.315384615384616</v>
      </c>
      <c r="I9" s="11">
        <v>60000</v>
      </c>
      <c r="J9" s="6">
        <f>I9/(AVERAGE(K5:K6)/AVERAGE(L5:L6))</f>
        <v>57.049180327868854</v>
      </c>
      <c r="K9" s="14">
        <v>17000</v>
      </c>
      <c r="L9" s="13">
        <v>34</v>
      </c>
      <c r="M9" s="6">
        <f>K9/I9*AVERAGE(M5:M6)</f>
        <v>17283.333333333332</v>
      </c>
      <c r="N9" s="6">
        <f>L9/J9*AVERAGE(N5:N6)</f>
        <v>34.566666666666663</v>
      </c>
      <c r="O9" s="11">
        <v>80000</v>
      </c>
      <c r="P9" s="6">
        <f>O9/(AVERAGE(Q5:Q6)/AVERAGE(R5:R6))</f>
        <v>93.490196078431367</v>
      </c>
      <c r="Q9" s="12">
        <v>45000</v>
      </c>
      <c r="R9" s="13">
        <v>105</v>
      </c>
      <c r="S9" s="6">
        <f>Q9/O9*AVERAGE(S5:S6)</f>
        <v>71718.75</v>
      </c>
      <c r="T9" s="6">
        <f>R9/P9*AVERAGE(T5:T6)</f>
        <v>167.34375000000003</v>
      </c>
    </row>
    <row r="10" spans="1:20" x14ac:dyDescent="0.2">
      <c r="A10" s="17"/>
      <c r="B10" s="19"/>
      <c r="C10" s="11">
        <v>65000</v>
      </c>
      <c r="D10" s="9">
        <f>C10/(AVERAGE(E5:E6)/AVERAGE(F5:F6))</f>
        <v>35.725190839694662</v>
      </c>
      <c r="E10" s="12">
        <v>55000</v>
      </c>
      <c r="F10" s="13">
        <v>23</v>
      </c>
      <c r="G10" s="13">
        <f>E10/C10*AVERAGE(G5:G6)</f>
        <v>55423.076923076922</v>
      </c>
      <c r="H10" s="13">
        <f>F10/D10*AVERAGE(H5:H6)</f>
        <v>23.176923076923075</v>
      </c>
      <c r="I10" s="11">
        <v>60000</v>
      </c>
      <c r="J10" s="9">
        <f>I10/(AVERAGE(K5:K6)/AVERAGE(L5:L6))</f>
        <v>57.049180327868854</v>
      </c>
      <c r="K10" s="15">
        <v>11000</v>
      </c>
      <c r="L10" s="13">
        <v>47</v>
      </c>
      <c r="M10" s="13">
        <f>K10/I10*AVERAGE(M5:M6)</f>
        <v>11183.333333333332</v>
      </c>
      <c r="N10" s="13">
        <f>L10/J10*AVERAGE(N5:N6)</f>
        <v>47.783333333333331</v>
      </c>
      <c r="O10" s="11">
        <v>80000</v>
      </c>
      <c r="P10" s="9">
        <f>O10/(AVERAGE(Q5:Q6)/AVERAGE(R5:R6))</f>
        <v>93.490196078431367</v>
      </c>
      <c r="Q10" s="12">
        <v>71250</v>
      </c>
      <c r="R10" s="13">
        <v>42</v>
      </c>
      <c r="S10" s="13">
        <f>Q10/O10*AVERAGE(S5:S6)</f>
        <v>113554.6875</v>
      </c>
      <c r="T10" s="13">
        <f>R10/P10*AVERAGE(T5:T6)</f>
        <v>66.9375</v>
      </c>
    </row>
    <row r="11" spans="1:20" x14ac:dyDescent="0.2">
      <c r="A11" s="17"/>
      <c r="B11" s="20" t="s">
        <v>10</v>
      </c>
      <c r="C11" s="5">
        <v>80000</v>
      </c>
      <c r="D11" s="6">
        <f>C11/(AVERAGE(E7:E8)/AVERAGE(F7:F8))</f>
        <v>63.809523809523803</v>
      </c>
      <c r="E11" s="7">
        <v>375000</v>
      </c>
      <c r="F11" s="6">
        <v>323</v>
      </c>
      <c r="G11" s="6">
        <f>E11/C11*AVERAGE(G7:G8)</f>
        <v>984375</v>
      </c>
      <c r="H11" s="6">
        <f>F11/D11*AVERAGE(H7:H8)</f>
        <v>847.87500000000011</v>
      </c>
      <c r="I11" s="5">
        <v>80000</v>
      </c>
      <c r="J11" s="6">
        <f>I11/(AVERAGE(K7:K8)/AVERAGE(L7:L8))</f>
        <v>67.555555555555557</v>
      </c>
      <c r="K11" s="14">
        <v>225000</v>
      </c>
      <c r="L11" s="6">
        <v>277</v>
      </c>
      <c r="M11" s="6">
        <f>K11/I11*AVERAGE(M7:M8)</f>
        <v>632812.5</v>
      </c>
      <c r="N11" s="6">
        <f>L11/J11*AVERAGE(N7:N8)</f>
        <v>779.0625</v>
      </c>
      <c r="O11" s="5">
        <v>80000</v>
      </c>
      <c r="P11" s="6">
        <f>O11/(AVERAGE(Q7:Q8)/AVERAGE(R7:R8))</f>
        <v>92</v>
      </c>
      <c r="Q11" s="7">
        <v>610000</v>
      </c>
      <c r="R11" s="6">
        <v>327</v>
      </c>
      <c r="S11" s="6">
        <f>Q11/O11*AVERAGE(S7:S8)</f>
        <v>3050000</v>
      </c>
      <c r="T11" s="6">
        <f>R11/P11*AVERAGE(T7:T8)</f>
        <v>1635</v>
      </c>
    </row>
    <row r="12" spans="1:20" x14ac:dyDescent="0.2">
      <c r="A12" s="18"/>
      <c r="B12" s="20"/>
      <c r="C12" s="8">
        <v>80000</v>
      </c>
      <c r="D12" s="9">
        <f>C12/(AVERAGE(E7:E8)/AVERAGE(F7:F8))</f>
        <v>63.809523809523803</v>
      </c>
      <c r="E12" s="10">
        <v>505000</v>
      </c>
      <c r="F12" s="9">
        <v>396</v>
      </c>
      <c r="G12" s="13">
        <f>E12/C12*AVERAGE(G7:G8)</f>
        <v>1325625</v>
      </c>
      <c r="H12" s="13">
        <f>F12/D12*AVERAGE(H7:H8)</f>
        <v>1039.5</v>
      </c>
      <c r="I12" s="8">
        <v>80000</v>
      </c>
      <c r="J12" s="9">
        <f>I12/(AVERAGE(K7:K8)/AVERAGE(L7:L8))</f>
        <v>67.555555555555557</v>
      </c>
      <c r="K12" s="15">
        <v>202500</v>
      </c>
      <c r="L12" s="9">
        <v>283</v>
      </c>
      <c r="M12" s="13">
        <f>K12/I12*AVERAGE(M7:M8)</f>
        <v>569531.25</v>
      </c>
      <c r="N12" s="13">
        <f>L12/J12*AVERAGE(N7:N8)</f>
        <v>795.9375</v>
      </c>
      <c r="O12" s="8">
        <v>80000</v>
      </c>
      <c r="P12" s="9">
        <f>O12/(AVERAGE(Q7:Q8)/AVERAGE(R7:R8))</f>
        <v>92</v>
      </c>
      <c r="Q12" s="10">
        <v>455000</v>
      </c>
      <c r="R12" s="9">
        <v>392</v>
      </c>
      <c r="S12" s="13">
        <f>Q12/O12*AVERAGE(S7:S8)</f>
        <v>2275000</v>
      </c>
      <c r="T12" s="13">
        <f>R12/P12*AVERAGE(T7:T8)</f>
        <v>1960.0000000000002</v>
      </c>
    </row>
    <row r="13" spans="1:20" x14ac:dyDescent="0.2">
      <c r="A13" s="16" t="s">
        <v>12</v>
      </c>
      <c r="B13" s="19" t="s">
        <v>9</v>
      </c>
      <c r="C13" s="5">
        <v>57000</v>
      </c>
      <c r="D13" s="6">
        <f>C13/(AVERAGE(E9:E10)/AVERAGE(F9:F10))</f>
        <v>32.140969162995596</v>
      </c>
      <c r="E13" s="7">
        <v>30000</v>
      </c>
      <c r="F13" s="6">
        <v>32</v>
      </c>
      <c r="G13" s="6">
        <f>E13/C13*AVERAGE(G9:G10)</f>
        <v>30098.178137651819</v>
      </c>
      <c r="H13" s="6">
        <f>F13/D13*AVERAGE(H9:H10)</f>
        <v>32.104723346828607</v>
      </c>
      <c r="I13" s="5">
        <v>28000</v>
      </c>
      <c r="J13" s="6">
        <f>I13/(AVERAGE(K9:K10)/AVERAGE(L9:L10))</f>
        <v>81</v>
      </c>
      <c r="K13" s="7">
        <v>45000</v>
      </c>
      <c r="L13" s="6">
        <v>29</v>
      </c>
      <c r="M13" s="6">
        <f>K13/I13*AVERAGE(M9:M10)</f>
        <v>22875</v>
      </c>
      <c r="N13" s="6">
        <f>L13/J13*AVERAGE(N9:N10)</f>
        <v>14.741666666666665</v>
      </c>
      <c r="O13" s="5">
        <v>80000</v>
      </c>
      <c r="P13" s="6">
        <f>O13/(AVERAGE(Q9:Q10)/AVERAGE(R9:R10))</f>
        <v>101.16129032258064</v>
      </c>
      <c r="Q13" s="7">
        <v>110000</v>
      </c>
      <c r="R13" s="6">
        <v>86</v>
      </c>
      <c r="S13" s="6">
        <f>Q13/O13*AVERAGE(S9:S10)</f>
        <v>127375.48828125</v>
      </c>
      <c r="T13" s="6">
        <f>R13/P13*AVERAGE(T9:T10)</f>
        <v>99.584472656250014</v>
      </c>
    </row>
    <row r="14" spans="1:20" x14ac:dyDescent="0.2">
      <c r="A14" s="17"/>
      <c r="B14" s="19"/>
      <c r="C14" s="8"/>
      <c r="D14" s="13"/>
      <c r="E14" s="10"/>
      <c r="F14" s="9"/>
      <c r="G14" s="13"/>
      <c r="H14" s="13"/>
      <c r="I14" s="8"/>
      <c r="J14" s="13"/>
      <c r="K14" s="10"/>
      <c r="L14" s="9"/>
      <c r="M14" s="13"/>
      <c r="N14" s="13"/>
      <c r="O14" s="8"/>
      <c r="P14" s="13"/>
      <c r="Q14" s="10"/>
      <c r="R14" s="9"/>
      <c r="S14" s="13"/>
      <c r="T14" s="13"/>
    </row>
    <row r="15" spans="1:20" x14ac:dyDescent="0.2">
      <c r="A15" s="17"/>
      <c r="B15" s="20" t="s">
        <v>10</v>
      </c>
      <c r="C15" s="5">
        <v>80000</v>
      </c>
      <c r="D15" s="6">
        <f>C15/(AVERAGE(E11:E12)/AVERAGE(F11:F12))</f>
        <v>65.36363636363636</v>
      </c>
      <c r="E15" s="7">
        <v>380000</v>
      </c>
      <c r="F15" s="6">
        <v>217</v>
      </c>
      <c r="G15" s="6">
        <f>E15/C15*AVERAGE(G11:G12)</f>
        <v>5486250</v>
      </c>
      <c r="H15" s="6">
        <f>F15/D15*AVERAGE(H11:H12)</f>
        <v>3132.9375</v>
      </c>
      <c r="I15" s="5">
        <v>80000</v>
      </c>
      <c r="J15" s="6">
        <f>I15/(AVERAGE(K11:K12)/AVERAGE(L11:L12))</f>
        <v>104.79532163742691</v>
      </c>
      <c r="K15" s="7">
        <v>230000</v>
      </c>
      <c r="L15" s="6">
        <v>155</v>
      </c>
      <c r="M15" s="6">
        <f>K15/I15*AVERAGE(M11:M12)</f>
        <v>1728369.140625</v>
      </c>
      <c r="N15" s="6">
        <f>L15/J15*AVERAGE(N11:N12)</f>
        <v>1164.7705078125</v>
      </c>
      <c r="O15" s="5">
        <v>80000</v>
      </c>
      <c r="P15" s="6">
        <f>O15/(AVERAGE(Q11:Q12)/AVERAGE(R11:R12))</f>
        <v>54.009389671361497</v>
      </c>
      <c r="Q15" s="7">
        <v>367000</v>
      </c>
      <c r="R15" s="6">
        <v>309</v>
      </c>
      <c r="S15" s="6">
        <f>Q15/O15*AVERAGE(S11:S12)</f>
        <v>12214218.750000002</v>
      </c>
      <c r="T15" s="6">
        <f>R15/P15*AVERAGE(T11:T12)</f>
        <v>10283.906250000002</v>
      </c>
    </row>
    <row r="16" spans="1:20" x14ac:dyDescent="0.2">
      <c r="A16" s="18"/>
      <c r="B16" s="20"/>
      <c r="C16" s="8">
        <v>80000</v>
      </c>
      <c r="D16" s="9">
        <f>C16/(AVERAGE(E11:E12)/AVERAGE(F11:F12))</f>
        <v>65.36363636363636</v>
      </c>
      <c r="E16" s="10">
        <v>270000</v>
      </c>
      <c r="F16" s="9">
        <v>149</v>
      </c>
      <c r="G16" s="13">
        <f>E16/C16*AVERAGE(G11:G12)</f>
        <v>3898125</v>
      </c>
      <c r="H16" s="13">
        <f>F16/D16*AVERAGE(H11:H12)</f>
        <v>2151.1875</v>
      </c>
      <c r="I16" s="8">
        <v>80000</v>
      </c>
      <c r="J16" s="9">
        <f>I16/(AVERAGE(K11:K12)/AVERAGE(L11:L12))</f>
        <v>104.79532163742691</v>
      </c>
      <c r="K16" s="10">
        <v>305000</v>
      </c>
      <c r="L16" s="9">
        <v>185</v>
      </c>
      <c r="M16" s="13">
        <f>K16/I16*AVERAGE(M11:M12)</f>
        <v>2291967.7734375</v>
      </c>
      <c r="N16" s="13">
        <f>L16/J16*AVERAGE(N11:N12)</f>
        <v>1390.2099609374998</v>
      </c>
      <c r="O16" s="8">
        <v>80000</v>
      </c>
      <c r="P16" s="9">
        <f>O16/(AVERAGE(Q11:Q12)/AVERAGE(R11:R12))</f>
        <v>54.009389671361497</v>
      </c>
      <c r="Q16" s="10">
        <v>415000</v>
      </c>
      <c r="R16" s="9">
        <v>204</v>
      </c>
      <c r="S16" s="13">
        <f>Q16/O16*AVERAGE(S11:S12)</f>
        <v>13811718.75</v>
      </c>
      <c r="T16" s="13">
        <f>R16/P16*AVERAGE(T11:T12)</f>
        <v>6789.3750000000009</v>
      </c>
    </row>
    <row r="17" spans="1:20" x14ac:dyDescent="0.2">
      <c r="A17" s="16" t="s">
        <v>13</v>
      </c>
      <c r="B17" s="19" t="s">
        <v>9</v>
      </c>
      <c r="C17" s="5">
        <v>30000</v>
      </c>
      <c r="D17" s="6">
        <f>C17/(AVERAGE(E13:E14)/AVERAGE(F13:F14))</f>
        <v>32</v>
      </c>
      <c r="E17" s="7">
        <v>22000</v>
      </c>
      <c r="F17" s="6">
        <v>5</v>
      </c>
      <c r="G17" s="6">
        <f>E17/C17*AVERAGE(G13:G14)</f>
        <v>22071.997300944666</v>
      </c>
      <c r="H17" s="6">
        <f>F17/D17*AVERAGE(H13:H14)</f>
        <v>5.0163630229419702</v>
      </c>
      <c r="I17" s="5">
        <v>45000</v>
      </c>
      <c r="J17" s="6">
        <f>I17/(AVERAGE(K13:K14)/AVERAGE(L13:L14))</f>
        <v>29</v>
      </c>
      <c r="K17" s="7">
        <v>13000</v>
      </c>
      <c r="L17" s="6">
        <v>2</v>
      </c>
      <c r="M17" s="6">
        <f>K17/I17*AVERAGE(M13:M14)</f>
        <v>6608.333333333333</v>
      </c>
      <c r="N17" s="6">
        <f>L17/J17*AVERAGE(N13:N14)</f>
        <v>1.0166666666666666</v>
      </c>
      <c r="O17" s="5">
        <v>80000</v>
      </c>
      <c r="P17" s="6">
        <f>O17/(AVERAGE(Q13:Q14)/AVERAGE(R13:R14))</f>
        <v>62.545454545454547</v>
      </c>
      <c r="Q17" s="7">
        <v>58500</v>
      </c>
      <c r="R17" s="6">
        <v>75</v>
      </c>
      <c r="S17" s="6">
        <f>Q17/O17*AVERAGE(S13:S14)</f>
        <v>93143.325805664062</v>
      </c>
      <c r="T17" s="6">
        <f>R17/P17*AVERAGE(T13:T14)</f>
        <v>119.41452026367189</v>
      </c>
    </row>
    <row r="18" spans="1:20" x14ac:dyDescent="0.2">
      <c r="A18" s="17"/>
      <c r="B18" s="19"/>
      <c r="C18" s="8"/>
      <c r="D18" s="13"/>
      <c r="E18" s="10"/>
      <c r="F18" s="9"/>
      <c r="G18" s="13"/>
      <c r="H18" s="13"/>
      <c r="I18" s="8"/>
      <c r="J18" s="13"/>
      <c r="K18" s="10"/>
      <c r="L18" s="9"/>
      <c r="M18" s="13"/>
      <c r="N18" s="13"/>
      <c r="O18" s="8"/>
      <c r="P18" s="13"/>
      <c r="Q18" s="10"/>
      <c r="R18" s="9"/>
      <c r="S18" s="13"/>
      <c r="T18" s="13"/>
    </row>
    <row r="19" spans="1:20" x14ac:dyDescent="0.2">
      <c r="A19" s="17"/>
      <c r="B19" s="20" t="s">
        <v>10</v>
      </c>
      <c r="C19" s="5">
        <v>80000</v>
      </c>
      <c r="D19" s="6">
        <f>C19/(AVERAGE(E15:E16)/AVERAGE(F15:F16))</f>
        <v>45.046153846153842</v>
      </c>
      <c r="E19" s="7">
        <v>220000</v>
      </c>
      <c r="F19" s="6">
        <v>223</v>
      </c>
      <c r="G19" s="6">
        <f>E19/C19*AVERAGE(G15:G16)</f>
        <v>12903515.625</v>
      </c>
      <c r="H19" s="6">
        <f>F19/D19*AVERAGE(H15:H16)</f>
        <v>13079.47265625</v>
      </c>
      <c r="I19" s="5">
        <v>80000</v>
      </c>
      <c r="J19" s="6">
        <f>I19/(AVERAGE(K15:K16)/AVERAGE(L15:L16))</f>
        <v>50.841121495327101</v>
      </c>
      <c r="K19" s="7">
        <v>210000</v>
      </c>
      <c r="L19" s="6">
        <v>211</v>
      </c>
      <c r="M19" s="6">
        <f>K19/I19*AVERAGE(M15:M16)</f>
        <v>5276692.1997070312</v>
      </c>
      <c r="N19" s="6">
        <f>L19/J19*AVERAGE(N15:N16)</f>
        <v>5301.8193054199219</v>
      </c>
      <c r="O19" s="5">
        <v>80000</v>
      </c>
      <c r="P19" s="6">
        <f>O19/(AVERAGE(Q15:Q16)/AVERAGE(R15:R16))</f>
        <v>52.480818414322258</v>
      </c>
      <c r="Q19" s="7">
        <v>500000</v>
      </c>
      <c r="R19" s="6">
        <v>260</v>
      </c>
      <c r="S19" s="6">
        <f>Q19/O19*AVERAGE(S15:S16)</f>
        <v>81331054.6875</v>
      </c>
      <c r="T19" s="6">
        <f>R19/P19*AVERAGE(T15:T16)</f>
        <v>42292.148437500007</v>
      </c>
    </row>
    <row r="20" spans="1:20" x14ac:dyDescent="0.2">
      <c r="A20" s="18"/>
      <c r="B20" s="20"/>
      <c r="C20" s="8">
        <v>80000</v>
      </c>
      <c r="D20" s="9">
        <f>C20/(AVERAGE(E15:E16)/AVERAGE(F15:F16))</f>
        <v>45.046153846153842</v>
      </c>
      <c r="E20" s="10">
        <v>290000</v>
      </c>
      <c r="F20" s="9">
        <v>194</v>
      </c>
      <c r="G20" s="13">
        <f>E20/C20*AVERAGE(G15:G16)</f>
        <v>17009179.6875</v>
      </c>
      <c r="H20" s="13">
        <f>F20/D20*AVERAGE(H15:H16)</f>
        <v>11378.5546875</v>
      </c>
      <c r="I20" s="8">
        <v>80000</v>
      </c>
      <c r="J20" s="9">
        <f>I20/(AVERAGE(K15:K16)/AVERAGE(L15:L16))</f>
        <v>50.841121495327101</v>
      </c>
      <c r="K20" s="10">
        <v>160000</v>
      </c>
      <c r="L20" s="9">
        <v>237</v>
      </c>
      <c r="M20" s="13">
        <f>K20/I20*AVERAGE(M15:M16)</f>
        <v>4020336.9140625</v>
      </c>
      <c r="N20" s="13">
        <f>L20/J20*AVERAGE(N15:N16)</f>
        <v>5955.124053955079</v>
      </c>
      <c r="O20" s="8">
        <v>80000</v>
      </c>
      <c r="P20" s="9">
        <f>O20/(AVERAGE(Q15:Q16)/AVERAGE(R15:R16))</f>
        <v>52.480818414322258</v>
      </c>
      <c r="Q20" s="10">
        <v>470000</v>
      </c>
      <c r="R20" s="9">
        <v>295</v>
      </c>
      <c r="S20" s="13">
        <f>Q20/O20*AVERAGE(S15:S16)</f>
        <v>76451191.40625</v>
      </c>
      <c r="T20" s="13">
        <f>R20/P20*AVERAGE(T15:T16)</f>
        <v>47985.322265625</v>
      </c>
    </row>
    <row r="21" spans="1:20" x14ac:dyDescent="0.2">
      <c r="A21" s="16" t="s">
        <v>14</v>
      </c>
      <c r="B21" s="19" t="s">
        <v>9</v>
      </c>
      <c r="C21" s="5">
        <v>22000</v>
      </c>
      <c r="D21" s="6">
        <f>C21/(AVERAGE(E17:E18)/AVERAGE(F17:F18))</f>
        <v>5</v>
      </c>
      <c r="E21" s="7">
        <v>0</v>
      </c>
      <c r="F21" s="6">
        <v>0</v>
      </c>
      <c r="G21" s="6">
        <f>E21/C21*AVERAGE(G17:G18)</f>
        <v>0</v>
      </c>
      <c r="H21" s="6">
        <f>F21/D21*AVERAGE(H17:H18)</f>
        <v>0</v>
      </c>
      <c r="I21" s="5">
        <v>13000</v>
      </c>
      <c r="J21" s="6">
        <f>I21/(AVERAGE(K17:K18)/AVERAGE(L17:L18))</f>
        <v>2</v>
      </c>
      <c r="K21" s="7">
        <v>0</v>
      </c>
      <c r="L21" s="6">
        <v>0</v>
      </c>
      <c r="M21" s="6">
        <f>K21/I21*AVERAGE(M17:M18)</f>
        <v>0</v>
      </c>
      <c r="N21" s="6">
        <f>L21/J21*AVERAGE(N17:N18)</f>
        <v>0</v>
      </c>
      <c r="O21" s="5">
        <v>58500</v>
      </c>
      <c r="P21" s="6">
        <f>O21/(AVERAGE(Q17:Q18)/AVERAGE(R17:R18))</f>
        <v>75</v>
      </c>
      <c r="Q21" s="7">
        <v>58500</v>
      </c>
      <c r="R21" s="6">
        <v>78</v>
      </c>
      <c r="S21" s="6">
        <f>Q21/O21*AVERAGE(S17:S18)</f>
        <v>93143.325805664062</v>
      </c>
      <c r="T21" s="6">
        <f>R21/P21*AVERAGE(T17:T18)</f>
        <v>124.19110107421876</v>
      </c>
    </row>
    <row r="22" spans="1:20" x14ac:dyDescent="0.2">
      <c r="A22" s="17"/>
      <c r="B22" s="19"/>
      <c r="C22" s="8"/>
      <c r="D22" s="13"/>
      <c r="E22" s="10"/>
      <c r="F22" s="9"/>
      <c r="G22" s="13"/>
      <c r="H22" s="13"/>
      <c r="I22" s="8"/>
      <c r="J22" s="13"/>
      <c r="K22" s="10"/>
      <c r="L22" s="9"/>
      <c r="M22" s="13"/>
      <c r="N22" s="13"/>
      <c r="O22" s="8"/>
      <c r="P22" s="13"/>
      <c r="Q22" s="10"/>
      <c r="R22" s="9"/>
      <c r="S22" s="13"/>
      <c r="T22" s="13"/>
    </row>
    <row r="23" spans="1:20" x14ac:dyDescent="0.2">
      <c r="A23" s="17"/>
      <c r="B23" s="20" t="s">
        <v>10</v>
      </c>
      <c r="C23" s="5">
        <v>80000</v>
      </c>
      <c r="D23" s="6">
        <f>C23/(AVERAGE(E19:E20)/AVERAGE(F19:F20))</f>
        <v>65.411764705882348</v>
      </c>
      <c r="E23" s="7">
        <v>170000</v>
      </c>
      <c r="F23" s="6">
        <v>155</v>
      </c>
      <c r="G23" s="6">
        <f>E23/C23*AVERAGE(G19:G20)</f>
        <v>31782238.76953125</v>
      </c>
      <c r="H23" s="6">
        <f>F23/D23*AVERAGE(H19:H20)</f>
        <v>28977.923583984379</v>
      </c>
      <c r="I23" s="5">
        <v>80000</v>
      </c>
      <c r="J23" s="6">
        <f>I23/(AVERAGE(K19:K20)/AVERAGE(L19:L20))</f>
        <v>96.86486486486487</v>
      </c>
      <c r="K23" s="7">
        <v>100000</v>
      </c>
      <c r="L23" s="6">
        <v>95</v>
      </c>
      <c r="M23" s="6">
        <f>K23/I23*AVERAGE(M19:M20)</f>
        <v>5810643.196105957</v>
      </c>
      <c r="N23" s="6">
        <f>L23/J23*AVERAGE(N19:N20)</f>
        <v>5520.1110363006592</v>
      </c>
      <c r="O23" s="5">
        <v>80000</v>
      </c>
      <c r="P23" s="6">
        <f>O23/(AVERAGE(Q19:Q20)/AVERAGE(R19:R20))</f>
        <v>45.773195876288661</v>
      </c>
      <c r="Q23" s="7">
        <v>115000</v>
      </c>
      <c r="R23" s="6">
        <v>146</v>
      </c>
      <c r="S23" s="6">
        <f>Q23/O23*AVERAGE(S19:S20)</f>
        <v>113405989.37988281</v>
      </c>
      <c r="T23" s="6">
        <f>R23/P23*AVERAGE(T19:T20)</f>
        <v>143976.29956054688</v>
      </c>
    </row>
    <row r="24" spans="1:20" x14ac:dyDescent="0.2">
      <c r="A24" s="18"/>
      <c r="B24" s="20"/>
      <c r="C24" s="8">
        <v>80000</v>
      </c>
      <c r="D24" s="9">
        <f>C24/(AVERAGE(E19:E20)/AVERAGE(F19:F20))</f>
        <v>65.411764705882348</v>
      </c>
      <c r="E24" s="10">
        <v>250000</v>
      </c>
      <c r="F24" s="9">
        <v>160</v>
      </c>
      <c r="G24" s="9">
        <f>E24/C24*AVERAGE(G19:G20)</f>
        <v>46738586.42578125</v>
      </c>
      <c r="H24" s="9">
        <f>F24/D24*AVERAGE(H19:H20)</f>
        <v>29912.695312500004</v>
      </c>
      <c r="I24" s="8">
        <v>80000</v>
      </c>
      <c r="J24" s="9">
        <f>I24/(AVERAGE(K19:K20)/AVERAGE(L19:L20))</f>
        <v>96.86486486486487</v>
      </c>
      <c r="K24" s="10">
        <v>100000</v>
      </c>
      <c r="L24" s="9">
        <v>133</v>
      </c>
      <c r="M24" s="9">
        <f>K24/I24*AVERAGE(M19:M20)</f>
        <v>5810643.196105957</v>
      </c>
      <c r="N24" s="9">
        <f>L24/J24*AVERAGE(N19:N20)</f>
        <v>7728.1554508209229</v>
      </c>
      <c r="O24" s="8">
        <v>80000</v>
      </c>
      <c r="P24" s="9">
        <f>O24/(AVERAGE(Q19:Q20)/AVERAGE(R19:R20))</f>
        <v>45.773195876288661</v>
      </c>
      <c r="Q24" s="10">
        <v>185000</v>
      </c>
      <c r="R24" s="9">
        <v>161</v>
      </c>
      <c r="S24" s="9">
        <f>Q24/O24*AVERAGE(S19:S20)</f>
        <v>182435722.04589844</v>
      </c>
      <c r="T24" s="9">
        <f>R24/P24*AVERAGE(T19:T20)</f>
        <v>158768.38513183594</v>
      </c>
    </row>
  </sheetData>
  <mergeCells count="27">
    <mergeCell ref="O2:T2"/>
    <mergeCell ref="C3:D3"/>
    <mergeCell ref="E3:F3"/>
    <mergeCell ref="G3:H3"/>
    <mergeCell ref="I3:J3"/>
    <mergeCell ref="K3:L3"/>
    <mergeCell ref="M3:N3"/>
    <mergeCell ref="O3:P3"/>
    <mergeCell ref="A9:A12"/>
    <mergeCell ref="B9:B10"/>
    <mergeCell ref="B11:B12"/>
    <mergeCell ref="C2:H2"/>
    <mergeCell ref="I2:N2"/>
    <mergeCell ref="Q3:R3"/>
    <mergeCell ref="S3:T3"/>
    <mergeCell ref="A5:A8"/>
    <mergeCell ref="B5:B6"/>
    <mergeCell ref="B7:B8"/>
    <mergeCell ref="A21:A24"/>
    <mergeCell ref="B21:B22"/>
    <mergeCell ref="B23:B24"/>
    <mergeCell ref="A13:A16"/>
    <mergeCell ref="B13:B14"/>
    <mergeCell ref="B15:B16"/>
    <mergeCell ref="A17:A20"/>
    <mergeCell ref="B17:B18"/>
    <mergeCell ref="B19:B20"/>
  </mergeCells>
  <pageMargins left="0.7" right="0.7" top="0.75" bottom="0.75" header="0.3" footer="0.3"/>
  <pageSetup paperSize="9" scale="52" orientation="landscape" horizontalDpi="0" verticalDpi="0"/>
  <ignoredErrors>
    <ignoredError sqref="D9:T9" formulaRange="1"/>
    <ignoredError sqref="D10:T24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Calculations</vt:lpstr>
      <vt:lpstr>Calculations!Print_Area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Thalia Vlachou</dc:creator>
  <cp:lastModifiedBy>Thalia Vlachou</cp:lastModifiedBy>
  <dcterms:created xsi:type="dcterms:W3CDTF">2019-05-09T18:40:34Z</dcterms:created>
  <dcterms:modified xsi:type="dcterms:W3CDTF">2019-05-13T23:01:55Z</dcterms:modified>
</cp:coreProperties>
</file>