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igene Publikationen\jove_2019\"/>
    </mc:Choice>
  </mc:AlternateContent>
  <bookViews>
    <workbookView xWindow="0" yWindow="0" windowWidth="17016" windowHeight="8568" tabRatio="673"/>
  </bookViews>
  <sheets>
    <sheet name="Raw data" sheetId="1" r:id="rId1"/>
    <sheet name="Corrected" sheetId="6" r:id="rId2"/>
    <sheet name="Cell cycle and apoptosis" sheetId="10" r:id="rId3"/>
    <sheet name="gH2AX" sheetId="11" r:id="rId4"/>
  </sheets>
  <calcPr calcId="152511"/>
</workbook>
</file>

<file path=xl/calcChain.xml><?xml version="1.0" encoding="utf-8"?>
<calcChain xmlns="http://schemas.openxmlformats.org/spreadsheetml/2006/main">
  <c r="B12" i="10" l="1"/>
  <c r="B11" i="10"/>
  <c r="M28" i="6" l="1"/>
  <c r="M27" i="6"/>
  <c r="M26" i="6"/>
  <c r="M25" i="6"/>
  <c r="M24" i="6"/>
  <c r="M23" i="6"/>
  <c r="M22" i="6"/>
  <c r="M21" i="6"/>
  <c r="M20" i="6"/>
  <c r="M19" i="6"/>
  <c r="M18" i="6"/>
  <c r="M17" i="6"/>
  <c r="M14" i="6"/>
  <c r="M13" i="6"/>
  <c r="M12" i="6"/>
  <c r="M11" i="6"/>
  <c r="M10" i="6"/>
  <c r="M9" i="6"/>
  <c r="M8" i="6"/>
  <c r="M7" i="6"/>
  <c r="M6" i="6"/>
  <c r="M5" i="6"/>
  <c r="M4" i="6"/>
  <c r="M3" i="6"/>
  <c r="B28" i="6"/>
  <c r="B27" i="6"/>
  <c r="B26" i="6"/>
  <c r="B25" i="6"/>
  <c r="B24" i="6"/>
  <c r="B23" i="6"/>
  <c r="B22" i="6"/>
  <c r="B21" i="6"/>
  <c r="B20" i="6"/>
  <c r="B19" i="6"/>
  <c r="B18" i="6"/>
  <c r="B17" i="6"/>
  <c r="B14" i="6"/>
  <c r="B13" i="6"/>
  <c r="B12" i="6"/>
  <c r="B11" i="6"/>
  <c r="B10" i="6"/>
  <c r="B9" i="6"/>
  <c r="B8" i="6"/>
  <c r="B7" i="6"/>
  <c r="B6" i="6"/>
  <c r="B5" i="6"/>
  <c r="B4" i="6"/>
  <c r="B3" i="6"/>
  <c r="A1" i="6"/>
  <c r="J28" i="6"/>
  <c r="I28" i="6"/>
  <c r="H28" i="6"/>
  <c r="F28" i="6"/>
  <c r="E28" i="6"/>
  <c r="D28" i="6"/>
  <c r="C28" i="6"/>
  <c r="J27" i="6"/>
  <c r="I27" i="6"/>
  <c r="H27" i="6"/>
  <c r="F27" i="6"/>
  <c r="E27" i="6"/>
  <c r="D27" i="6"/>
  <c r="C27" i="6"/>
  <c r="J26" i="6"/>
  <c r="I26" i="6"/>
  <c r="H26" i="6"/>
  <c r="F26" i="6"/>
  <c r="E26" i="6"/>
  <c r="D26" i="6"/>
  <c r="C26" i="6"/>
  <c r="J25" i="6"/>
  <c r="I25" i="6"/>
  <c r="H25" i="6"/>
  <c r="F25" i="6"/>
  <c r="E25" i="6"/>
  <c r="D25" i="6"/>
  <c r="C25" i="6"/>
  <c r="J24" i="6"/>
  <c r="I24" i="6"/>
  <c r="H24" i="6"/>
  <c r="F24" i="6"/>
  <c r="E24" i="6"/>
  <c r="D24" i="6"/>
  <c r="C24" i="6"/>
  <c r="J23" i="6"/>
  <c r="I23" i="6"/>
  <c r="H23" i="6"/>
  <c r="F23" i="6"/>
  <c r="E23" i="6"/>
  <c r="D23" i="6"/>
  <c r="C23" i="6"/>
  <c r="J22" i="6"/>
  <c r="I22" i="6"/>
  <c r="H22" i="6"/>
  <c r="F22" i="6"/>
  <c r="E22" i="6"/>
  <c r="D22" i="6"/>
  <c r="C22" i="6"/>
  <c r="J21" i="6"/>
  <c r="I21" i="6"/>
  <c r="H21" i="6"/>
  <c r="F21" i="6"/>
  <c r="E21" i="6"/>
  <c r="D21" i="6"/>
  <c r="C21" i="6"/>
  <c r="J20" i="6"/>
  <c r="I20" i="6"/>
  <c r="H20" i="6"/>
  <c r="F20" i="6"/>
  <c r="E20" i="6"/>
  <c r="D20" i="6"/>
  <c r="C20" i="6"/>
  <c r="J19" i="6"/>
  <c r="I19" i="6"/>
  <c r="H19" i="6"/>
  <c r="F19" i="6"/>
  <c r="E19" i="6"/>
  <c r="D19" i="6"/>
  <c r="C19" i="6"/>
  <c r="J18" i="6"/>
  <c r="I18" i="6"/>
  <c r="H18" i="6"/>
  <c r="F18" i="6"/>
  <c r="E18" i="6"/>
  <c r="D18" i="6"/>
  <c r="C18" i="6"/>
  <c r="J17" i="6"/>
  <c r="I17" i="6"/>
  <c r="H17" i="6"/>
  <c r="F17" i="6"/>
  <c r="E17" i="6"/>
  <c r="D17" i="6"/>
  <c r="C17" i="6"/>
  <c r="J14" i="6"/>
  <c r="I14" i="6"/>
  <c r="H14" i="6"/>
  <c r="F14" i="6"/>
  <c r="E14" i="6"/>
  <c r="D14" i="6"/>
  <c r="C14" i="6"/>
  <c r="J13" i="6"/>
  <c r="I13" i="6"/>
  <c r="H13" i="6"/>
  <c r="F13" i="6"/>
  <c r="E13" i="6"/>
  <c r="D13" i="6"/>
  <c r="C13" i="6"/>
  <c r="J12" i="6"/>
  <c r="I12" i="6"/>
  <c r="H12" i="6"/>
  <c r="F12" i="6"/>
  <c r="E12" i="6"/>
  <c r="D12" i="6"/>
  <c r="C12" i="6"/>
  <c r="J11" i="6"/>
  <c r="I11" i="6"/>
  <c r="H11" i="6"/>
  <c r="F11" i="6"/>
  <c r="E11" i="6"/>
  <c r="D11" i="6"/>
  <c r="C11" i="6"/>
  <c r="J10" i="6"/>
  <c r="I10" i="6"/>
  <c r="H10" i="6"/>
  <c r="F10" i="6"/>
  <c r="E10" i="6"/>
  <c r="D10" i="6"/>
  <c r="C10" i="6"/>
  <c r="J9" i="6"/>
  <c r="I9" i="6"/>
  <c r="H9" i="6"/>
  <c r="F9" i="6"/>
  <c r="E9" i="6"/>
  <c r="D9" i="6"/>
  <c r="C9" i="6"/>
  <c r="J8" i="6"/>
  <c r="I8" i="6"/>
  <c r="H8" i="6"/>
  <c r="F8" i="6"/>
  <c r="E8" i="6"/>
  <c r="D8" i="6"/>
  <c r="C8" i="6"/>
  <c r="J7" i="6"/>
  <c r="I7" i="6"/>
  <c r="H7" i="6"/>
  <c r="F7" i="6"/>
  <c r="E7" i="6"/>
  <c r="D7" i="6"/>
  <c r="C7" i="6"/>
  <c r="J6" i="6"/>
  <c r="I6" i="6"/>
  <c r="H6" i="6"/>
  <c r="F6" i="6"/>
  <c r="E6" i="6"/>
  <c r="D6" i="6"/>
  <c r="C6" i="6"/>
  <c r="J5" i="6"/>
  <c r="I5" i="6"/>
  <c r="H5" i="6"/>
  <c r="F5" i="6"/>
  <c r="E5" i="6"/>
  <c r="D5" i="6"/>
  <c r="C5" i="6"/>
  <c r="J4" i="6"/>
  <c r="I4" i="6"/>
  <c r="H4" i="6"/>
  <c r="F4" i="6"/>
  <c r="E4" i="6"/>
  <c r="D4" i="6"/>
  <c r="C4" i="6"/>
  <c r="J3" i="6"/>
  <c r="I3" i="6"/>
  <c r="H3" i="6"/>
  <c r="F3" i="6"/>
  <c r="E3" i="6"/>
  <c r="D3" i="6"/>
  <c r="C3" i="6"/>
  <c r="T10" i="10" l="1"/>
  <c r="T8" i="10"/>
  <c r="R10" i="10"/>
  <c r="R8" i="10"/>
  <c r="Q10" i="10"/>
  <c r="Q8" i="10"/>
  <c r="T6" i="10"/>
  <c r="T4" i="10"/>
  <c r="R6" i="10"/>
  <c r="R4" i="10"/>
  <c r="Q6" i="10"/>
  <c r="Q4" i="10"/>
  <c r="O6" i="10"/>
  <c r="P6" i="10"/>
  <c r="P4" i="10"/>
  <c r="O4" i="10"/>
  <c r="C4" i="10" l="1"/>
  <c r="F9" i="10" l="1"/>
  <c r="F8" i="10"/>
  <c r="C8" i="10"/>
  <c r="F7" i="10"/>
  <c r="R28" i="6"/>
  <c r="Q28" i="6"/>
  <c r="P28" i="6"/>
  <c r="O28" i="6"/>
  <c r="A28" i="6"/>
  <c r="R27" i="6"/>
  <c r="Q27" i="6"/>
  <c r="P27" i="6"/>
  <c r="O27" i="6"/>
  <c r="A27" i="6"/>
  <c r="R26" i="6"/>
  <c r="W26" i="6" s="1"/>
  <c r="Q26" i="6"/>
  <c r="V26" i="6" s="1"/>
  <c r="P26" i="6"/>
  <c r="O26" i="6"/>
  <c r="L10" i="10"/>
  <c r="K10" i="10"/>
  <c r="N10" i="10"/>
  <c r="I10" i="10"/>
  <c r="A26" i="6"/>
  <c r="R25" i="6"/>
  <c r="Q25" i="6"/>
  <c r="P25" i="6"/>
  <c r="O25" i="6"/>
  <c r="A25" i="6"/>
  <c r="R24" i="6"/>
  <c r="W24" i="6" s="1"/>
  <c r="Q24" i="6"/>
  <c r="V24" i="6" s="1"/>
  <c r="P24" i="6"/>
  <c r="U24" i="6" s="1"/>
  <c r="O24" i="6"/>
  <c r="T24" i="6" s="1"/>
  <c r="A24" i="6"/>
  <c r="R23" i="6"/>
  <c r="Q23" i="6"/>
  <c r="P23" i="6"/>
  <c r="O23" i="6"/>
  <c r="J9" i="10"/>
  <c r="L9" i="10"/>
  <c r="K9" i="10"/>
  <c r="N9" i="10"/>
  <c r="I9" i="10"/>
  <c r="A23" i="6"/>
  <c r="R22" i="6"/>
  <c r="Q22" i="6"/>
  <c r="V22" i="6" s="1"/>
  <c r="P22" i="6"/>
  <c r="U22" i="6" s="1"/>
  <c r="O22" i="6"/>
  <c r="L8" i="10"/>
  <c r="A22" i="6"/>
  <c r="R21" i="6"/>
  <c r="Q21" i="6"/>
  <c r="P21" i="6"/>
  <c r="O21" i="6"/>
  <c r="K8" i="10"/>
  <c r="A21" i="6"/>
  <c r="R20" i="6"/>
  <c r="Q20" i="6"/>
  <c r="P20" i="6"/>
  <c r="O20" i="6"/>
  <c r="J8" i="10"/>
  <c r="E8" i="10"/>
  <c r="N8" i="10"/>
  <c r="I8" i="10"/>
  <c r="A20" i="6"/>
  <c r="R19" i="6"/>
  <c r="Q19" i="6"/>
  <c r="P19" i="6"/>
  <c r="O19" i="6"/>
  <c r="L7" i="10"/>
  <c r="A19" i="6"/>
  <c r="R18" i="6"/>
  <c r="Q18" i="6"/>
  <c r="P18" i="6"/>
  <c r="O18" i="6"/>
  <c r="A18" i="6"/>
  <c r="R17" i="6"/>
  <c r="W17" i="6" s="1"/>
  <c r="Q17" i="6"/>
  <c r="V17" i="6" s="1"/>
  <c r="P17" i="6"/>
  <c r="U17" i="6" s="1"/>
  <c r="O17" i="6"/>
  <c r="T17" i="6" s="1"/>
  <c r="K7" i="10"/>
  <c r="I7" i="10"/>
  <c r="A17" i="6"/>
  <c r="R14" i="6"/>
  <c r="Q14" i="6"/>
  <c r="P14" i="6"/>
  <c r="O14" i="6"/>
  <c r="A14" i="6"/>
  <c r="R13" i="6"/>
  <c r="Q13" i="6"/>
  <c r="P13" i="6"/>
  <c r="O13" i="6"/>
  <c r="A13" i="6"/>
  <c r="R12" i="6"/>
  <c r="W12" i="6" s="1"/>
  <c r="Q12" i="6"/>
  <c r="V12" i="6" s="1"/>
  <c r="P12" i="6"/>
  <c r="U12" i="6" s="1"/>
  <c r="O12" i="6"/>
  <c r="J6" i="10"/>
  <c r="L6" i="10"/>
  <c r="K6" i="10"/>
  <c r="H6" i="10"/>
  <c r="I6" i="10"/>
  <c r="A12" i="6"/>
  <c r="R11" i="6"/>
  <c r="Q11" i="6"/>
  <c r="P11" i="6"/>
  <c r="O11" i="6"/>
  <c r="A11" i="6"/>
  <c r="R10" i="6"/>
  <c r="W10" i="6" s="1"/>
  <c r="Q10" i="6"/>
  <c r="V10" i="6" s="1"/>
  <c r="P10" i="6"/>
  <c r="U10" i="6" s="1"/>
  <c r="O10" i="6"/>
  <c r="T10" i="6" s="1"/>
  <c r="A10" i="6"/>
  <c r="R9" i="6"/>
  <c r="Q9" i="6"/>
  <c r="P9" i="6"/>
  <c r="O9" i="6"/>
  <c r="J5" i="10"/>
  <c r="L5" i="10"/>
  <c r="K5" i="10"/>
  <c r="H5" i="10"/>
  <c r="I5" i="10"/>
  <c r="A9" i="6"/>
  <c r="R8" i="6"/>
  <c r="Q8" i="6"/>
  <c r="P8" i="6"/>
  <c r="O8" i="6"/>
  <c r="A8" i="6"/>
  <c r="R7" i="6"/>
  <c r="W7" i="6" s="1"/>
  <c r="Q7" i="6"/>
  <c r="P7" i="6"/>
  <c r="O7" i="6"/>
  <c r="A7" i="6"/>
  <c r="R6" i="6"/>
  <c r="Q6" i="6"/>
  <c r="P6" i="6"/>
  <c r="O6" i="6"/>
  <c r="J4" i="10"/>
  <c r="L4" i="10"/>
  <c r="K4" i="10"/>
  <c r="H4" i="10"/>
  <c r="I4" i="10"/>
  <c r="A6" i="6"/>
  <c r="R5" i="6"/>
  <c r="W5" i="6" s="1"/>
  <c r="Q5" i="6"/>
  <c r="V5" i="6" s="1"/>
  <c r="P5" i="6"/>
  <c r="O5" i="6"/>
  <c r="A5" i="6"/>
  <c r="R4" i="6"/>
  <c r="Q4" i="6"/>
  <c r="P4" i="6"/>
  <c r="O4" i="6"/>
  <c r="A4" i="6"/>
  <c r="R3" i="6"/>
  <c r="Q3" i="6"/>
  <c r="P3" i="6"/>
  <c r="U3" i="6" s="1"/>
  <c r="O3" i="6"/>
  <c r="T3" i="6" s="1"/>
  <c r="J3" i="10"/>
  <c r="L3" i="10"/>
  <c r="K3" i="10"/>
  <c r="I3" i="10"/>
  <c r="A3" i="6"/>
  <c r="W22" i="6" l="1"/>
  <c r="T22" i="6"/>
  <c r="T8" i="6"/>
  <c r="T12" i="6"/>
  <c r="U8" i="6"/>
  <c r="V27" i="6"/>
  <c r="T27" i="6"/>
  <c r="W27" i="6"/>
  <c r="V25" i="6"/>
  <c r="W25" i="6"/>
  <c r="T28" i="6"/>
  <c r="U27" i="6"/>
  <c r="U28" i="6"/>
  <c r="T25" i="6"/>
  <c r="U18" i="6"/>
  <c r="V28" i="6"/>
  <c r="T18" i="6"/>
  <c r="T23" i="6"/>
  <c r="W28" i="6"/>
  <c r="W18" i="6"/>
  <c r="T19" i="6"/>
  <c r="U21" i="6"/>
  <c r="U23" i="6"/>
  <c r="U20" i="6"/>
  <c r="V18" i="6"/>
  <c r="U19" i="6"/>
  <c r="V21" i="6"/>
  <c r="V23" i="6"/>
  <c r="U25" i="6"/>
  <c r="W20" i="6"/>
  <c r="V19" i="6"/>
  <c r="W21" i="6"/>
  <c r="W23" i="6"/>
  <c r="T26" i="6"/>
  <c r="T20" i="6"/>
  <c r="V20" i="6"/>
  <c r="T21" i="6"/>
  <c r="W19" i="6"/>
  <c r="U26" i="6"/>
  <c r="V8" i="6"/>
  <c r="U13" i="6"/>
  <c r="W3" i="6"/>
  <c r="U11" i="6"/>
  <c r="V13" i="6"/>
  <c r="T11" i="6"/>
  <c r="V11" i="6"/>
  <c r="W13" i="6"/>
  <c r="W8" i="6"/>
  <c r="T6" i="6"/>
  <c r="T4" i="6"/>
  <c r="U6" i="6"/>
  <c r="W11" i="6"/>
  <c r="U4" i="6"/>
  <c r="T14" i="6"/>
  <c r="U14" i="6"/>
  <c r="T13" i="6"/>
  <c r="T9" i="6"/>
  <c r="V14" i="6"/>
  <c r="U9" i="6"/>
  <c r="W14" i="6"/>
  <c r="V3" i="6"/>
  <c r="V6" i="6"/>
  <c r="F3" i="11" s="1"/>
  <c r="W6" i="6"/>
  <c r="W4" i="6"/>
  <c r="U7" i="6"/>
  <c r="V9" i="6"/>
  <c r="V4" i="6"/>
  <c r="T7" i="6"/>
  <c r="T5" i="6"/>
  <c r="U5" i="6"/>
  <c r="V7" i="6"/>
  <c r="W9" i="6"/>
  <c r="N24" i="6"/>
  <c r="N7" i="6"/>
  <c r="N27" i="6"/>
  <c r="N25" i="6"/>
  <c r="N8" i="6"/>
  <c r="N28" i="6"/>
  <c r="N23" i="6"/>
  <c r="S23" i="6" s="1"/>
  <c r="N6" i="6"/>
  <c r="N26" i="6"/>
  <c r="E9" i="10"/>
  <c r="J10" i="10"/>
  <c r="E10" i="10"/>
  <c r="F10" i="10"/>
  <c r="C9" i="10"/>
  <c r="D9" i="10"/>
  <c r="C10" i="10"/>
  <c r="H9" i="10"/>
  <c r="H10" i="10"/>
  <c r="C7" i="10"/>
  <c r="H7" i="10"/>
  <c r="J7" i="10"/>
  <c r="H8" i="10"/>
  <c r="K22" i="6"/>
  <c r="N7" i="10"/>
  <c r="L21" i="6"/>
  <c r="E7" i="10"/>
  <c r="D10" i="10"/>
  <c r="N5" i="10"/>
  <c r="N6" i="10"/>
  <c r="E5" i="10"/>
  <c r="F5" i="10"/>
  <c r="E6" i="10"/>
  <c r="F6" i="10"/>
  <c r="C5" i="10"/>
  <c r="D5" i="10"/>
  <c r="C6" i="10"/>
  <c r="D6" i="10"/>
  <c r="E4" i="10"/>
  <c r="N4" i="10"/>
  <c r="F4" i="10"/>
  <c r="D4" i="10"/>
  <c r="H3" i="10"/>
  <c r="N3" i="10"/>
  <c r="E3" i="10"/>
  <c r="D7" i="10"/>
  <c r="F3" i="10"/>
  <c r="D8" i="10"/>
  <c r="C3" i="10"/>
  <c r="D3" i="10"/>
  <c r="L23" i="6"/>
  <c r="G22" i="6"/>
  <c r="K27" i="6"/>
  <c r="G7" i="6"/>
  <c r="K25" i="6"/>
  <c r="G4" i="6"/>
  <c r="L13" i="6"/>
  <c r="L28" i="6"/>
  <c r="L4" i="6"/>
  <c r="L12" i="6"/>
  <c r="K11" i="6"/>
  <c r="L20" i="6"/>
  <c r="L24" i="6"/>
  <c r="K7" i="6"/>
  <c r="G13" i="6"/>
  <c r="G19" i="6"/>
  <c r="L22" i="6"/>
  <c r="K5" i="6"/>
  <c r="L6" i="6"/>
  <c r="L17" i="6"/>
  <c r="L25" i="6"/>
  <c r="L5" i="6"/>
  <c r="G11" i="6"/>
  <c r="N17" i="6"/>
  <c r="L3" i="6"/>
  <c r="N13" i="6"/>
  <c r="L11" i="6"/>
  <c r="G26" i="6"/>
  <c r="L10" i="6"/>
  <c r="G17" i="6"/>
  <c r="G6" i="6"/>
  <c r="L9" i="6"/>
  <c r="L19" i="6"/>
  <c r="N9" i="6"/>
  <c r="S9" i="6" s="1"/>
  <c r="K3" i="6"/>
  <c r="K4" i="6"/>
  <c r="K21" i="6"/>
  <c r="G25" i="6"/>
  <c r="K20" i="6"/>
  <c r="G24" i="6"/>
  <c r="N5" i="6"/>
  <c r="G12" i="6"/>
  <c r="G14" i="6"/>
  <c r="G18" i="6"/>
  <c r="N19" i="6"/>
  <c r="N22" i="6"/>
  <c r="G23" i="6"/>
  <c r="K26" i="6"/>
  <c r="L27" i="6"/>
  <c r="N3" i="6"/>
  <c r="N4" i="6"/>
  <c r="G9" i="6"/>
  <c r="N21" i="6"/>
  <c r="L26" i="6"/>
  <c r="K14" i="6"/>
  <c r="K18" i="6"/>
  <c r="K24" i="6"/>
  <c r="G8" i="6"/>
  <c r="G10" i="6"/>
  <c r="K13" i="6"/>
  <c r="L14" i="6"/>
  <c r="K17" i="6"/>
  <c r="N18" i="6"/>
  <c r="N12" i="6"/>
  <c r="N20" i="6"/>
  <c r="G5" i="6"/>
  <c r="K10" i="6"/>
  <c r="G3" i="6"/>
  <c r="K9" i="6"/>
  <c r="N14" i="6"/>
  <c r="S14" i="6" s="1"/>
  <c r="G28" i="6"/>
  <c r="K6" i="6"/>
  <c r="L8" i="6"/>
  <c r="N10" i="6"/>
  <c r="N11" i="6"/>
  <c r="G21" i="6"/>
  <c r="G27" i="6"/>
  <c r="L7" i="6"/>
  <c r="G20" i="6"/>
  <c r="K8" i="6"/>
  <c r="K12" i="6"/>
  <c r="K28" i="6"/>
  <c r="L18" i="6"/>
  <c r="K19" i="6"/>
  <c r="K23" i="6"/>
  <c r="S26" i="6" l="1"/>
  <c r="S17" i="6"/>
  <c r="S5" i="6"/>
  <c r="S13" i="6"/>
  <c r="S10" i="6"/>
  <c r="S6" i="6"/>
  <c r="S8" i="6"/>
  <c r="S3" i="6"/>
  <c r="S4" i="6"/>
  <c r="S11" i="6"/>
  <c r="S28" i="6"/>
  <c r="S27" i="6"/>
  <c r="S25" i="6"/>
  <c r="S24" i="6"/>
  <c r="S18" i="6"/>
  <c r="S20" i="6"/>
  <c r="S22" i="6"/>
  <c r="S21" i="6"/>
  <c r="S19" i="6"/>
  <c r="S7" i="6"/>
  <c r="S12" i="6"/>
  <c r="K3" i="11"/>
  <c r="I4" i="11"/>
  <c r="K6" i="11"/>
  <c r="J3" i="11"/>
  <c r="N4" i="11"/>
  <c r="D4" i="11"/>
  <c r="L3" i="11"/>
  <c r="K5" i="11"/>
  <c r="F5" i="11"/>
  <c r="N3" i="11"/>
  <c r="I3" i="11"/>
  <c r="L5" i="11"/>
  <c r="G5" i="11"/>
  <c r="D3" i="11"/>
  <c r="J4" i="11"/>
  <c r="E4" i="11"/>
  <c r="O4" i="11"/>
  <c r="D6" i="11"/>
  <c r="I6" i="11"/>
  <c r="E3" i="11"/>
  <c r="F4" i="11"/>
  <c r="K4" i="11"/>
  <c r="P4" i="11"/>
  <c r="L6" i="11"/>
  <c r="I5" i="11"/>
  <c r="D5" i="11"/>
  <c r="G6" i="11"/>
  <c r="E6" i="11"/>
  <c r="J6" i="11"/>
  <c r="P3" i="11"/>
  <c r="E5" i="11"/>
  <c r="J5" i="11"/>
  <c r="G4" i="11"/>
  <c r="Q4" i="11"/>
  <c r="L4" i="11"/>
  <c r="Q3" i="11"/>
  <c r="G3" i="11"/>
  <c r="O3" i="11"/>
  <c r="F6" i="11"/>
  <c r="S6" i="10"/>
  <c r="S4" i="10"/>
  <c r="S10" i="10"/>
  <c r="S8" i="10"/>
  <c r="M10" i="10"/>
  <c r="G10" i="10"/>
  <c r="M9" i="10"/>
  <c r="G9" i="10"/>
  <c r="M7" i="10"/>
  <c r="G7" i="10"/>
  <c r="M8" i="10"/>
  <c r="G8" i="10"/>
  <c r="M6" i="10"/>
  <c r="G6" i="10"/>
  <c r="M5" i="10"/>
  <c r="G5" i="10"/>
  <c r="M4" i="10"/>
  <c r="G4" i="10"/>
  <c r="M3" i="10"/>
  <c r="G3" i="10"/>
  <c r="C6" i="11" l="1"/>
  <c r="H5" i="11"/>
  <c r="H6" i="11"/>
  <c r="C5" i="11"/>
  <c r="H3" i="11"/>
  <c r="C3" i="11"/>
  <c r="M3" i="11"/>
  <c r="M4" i="11"/>
  <c r="H4" i="11"/>
  <c r="C4" i="11"/>
</calcChain>
</file>

<file path=xl/sharedStrings.xml><?xml version="1.0" encoding="utf-8"?>
<sst xmlns="http://schemas.openxmlformats.org/spreadsheetml/2006/main" count="199" uniqueCount="72">
  <si>
    <t xml:space="preserve"> G1</t>
  </si>
  <si>
    <t xml:space="preserve"> S</t>
  </si>
  <si>
    <t xml:space="preserve"> subG1</t>
  </si>
  <si>
    <t>Mean</t>
  </si>
  <si>
    <t>SD</t>
  </si>
  <si>
    <t xml:space="preserve"> Casp3-A+</t>
  </si>
  <si>
    <t>M</t>
  </si>
  <si>
    <t xml:space="preserve"> G2</t>
  </si>
  <si>
    <t>G1_DJF</t>
  </si>
  <si>
    <t>S_DJF</t>
  </si>
  <si>
    <t>G2/M_DJF</t>
  </si>
  <si>
    <t>G2_DJF</t>
  </si>
  <si>
    <t xml:space="preserve"> G1_DJF</t>
  </si>
  <si>
    <t xml:space="preserve"> S_DJF</t>
  </si>
  <si>
    <t xml:space="preserve"> G2/M_DJF</t>
  </si>
  <si>
    <t>Time</t>
  </si>
  <si>
    <t>Treatment</t>
  </si>
  <si>
    <t>t1</t>
  </si>
  <si>
    <t>t2</t>
  </si>
  <si>
    <t>Treatment 1</t>
  </si>
  <si>
    <t>Treatment 2</t>
  </si>
  <si>
    <t>Sample</t>
  </si>
  <si>
    <t>treatment1_t1-1</t>
  </si>
  <si>
    <t>treatment1_t1-2</t>
  </si>
  <si>
    <t>treatment1_t1-3</t>
  </si>
  <si>
    <t>treatment2_t2-1</t>
  </si>
  <si>
    <t>treatment2_t2-2</t>
  </si>
  <si>
    <t>treatment2_t2-3</t>
  </si>
  <si>
    <t>control1_t1-1</t>
  </si>
  <si>
    <t>control1_t1-2</t>
  </si>
  <si>
    <t>control1_t1-3</t>
  </si>
  <si>
    <t>control1_t2-1</t>
  </si>
  <si>
    <t>control1_t2-2</t>
  </si>
  <si>
    <t>control1_t2-3</t>
  </si>
  <si>
    <t>control2_t1-1</t>
  </si>
  <si>
    <t>control2_t1-2</t>
  </si>
  <si>
    <t>control2_t1-3</t>
  </si>
  <si>
    <t>treatment2_t1-1</t>
  </si>
  <si>
    <t>treatment2_t1-2</t>
  </si>
  <si>
    <t>treatment2_t1-3</t>
  </si>
  <si>
    <t>control2_t2-1</t>
  </si>
  <si>
    <t>control2_t2-2</t>
  </si>
  <si>
    <t>control2_t2-3</t>
  </si>
  <si>
    <t>Sum</t>
  </si>
  <si>
    <t>Control1</t>
  </si>
  <si>
    <t>Control2</t>
  </si>
  <si>
    <t xml:space="preserve">  γH2AX total </t>
  </si>
  <si>
    <t xml:space="preserve"> γH2AX G1 </t>
  </si>
  <si>
    <t xml:space="preserve">γH2AX S </t>
  </si>
  <si>
    <t xml:space="preserve"> γH2AX G2  </t>
  </si>
  <si>
    <t xml:space="preserve"> γH2AX M  </t>
  </si>
  <si>
    <t xml:space="preserve">  γH2AX total</t>
  </si>
  <si>
    <t xml:space="preserve">  γH2AX total Norm</t>
  </si>
  <si>
    <t xml:space="preserve"> γH2AX G1</t>
  </si>
  <si>
    <t>γH2AX S Norm</t>
  </si>
  <si>
    <t xml:space="preserve"> γH2AX G2 Norm</t>
  </si>
  <si>
    <t>γH2AX M Norm</t>
  </si>
  <si>
    <t xml:space="preserve">  γH2AX total NPC</t>
  </si>
  <si>
    <t xml:space="preserve"> γH2AX G1 NPC</t>
  </si>
  <si>
    <t>γH2AX S NPC</t>
  </si>
  <si>
    <t xml:space="preserve"> γH2AX G2 NPC</t>
  </si>
  <si>
    <t>γH2AX M NPC</t>
  </si>
  <si>
    <t xml:space="preserve">  γH2AX Norm total</t>
  </si>
  <si>
    <t>γH2AX Norm S</t>
  </si>
  <si>
    <t xml:space="preserve"> γH2AX Norm G2</t>
  </si>
  <si>
    <t>γH2AX Norm M</t>
  </si>
  <si>
    <t>Cell cycle distribution</t>
  </si>
  <si>
    <t>t test</t>
  </si>
  <si>
    <t>treatment1_t2-1</t>
  </si>
  <si>
    <t>treatment1_t2-2</t>
  </si>
  <si>
    <t>treatment1_t2-3</t>
  </si>
  <si>
    <t>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</si>
</sst>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sz val="10"/>
      <name val="Calibri"/>
      <family val="2"/>
    </font>
    <font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6" fillId="4" borderId="0" xfId="0" applyFont="1" applyFill="1"/>
    <xf numFmtId="0" fontId="0" fillId="5" borderId="0" xfId="0" applyFill="1"/>
    <xf numFmtId="0" fontId="0" fillId="7" borderId="0" xfId="0" applyFill="1"/>
    <xf numFmtId="0" fontId="3" fillId="6" borderId="0" xfId="1" applyFill="1"/>
    <xf numFmtId="0" fontId="3" fillId="2" borderId="0" xfId="1" applyFill="1"/>
    <xf numFmtId="49" fontId="0" fillId="7" borderId="0" xfId="0" applyNumberFormat="1" applyFill="1"/>
    <xf numFmtId="2" fontId="0" fillId="7" borderId="0" xfId="0" applyNumberFormat="1" applyFill="1"/>
    <xf numFmtId="49" fontId="3" fillId="6" borderId="0" xfId="1" applyNumberFormat="1" applyFill="1"/>
    <xf numFmtId="2" fontId="3" fillId="6" borderId="0" xfId="1" applyNumberFormat="1" applyFill="1"/>
    <xf numFmtId="49" fontId="3" fillId="2" borderId="0" xfId="1" applyNumberFormat="1" applyFill="1"/>
    <xf numFmtId="2" fontId="3" fillId="2" borderId="0" xfId="1" applyNumberFormat="1" applyFill="1"/>
    <xf numFmtId="49" fontId="0" fillId="5" borderId="0" xfId="0" applyNumberFormat="1" applyFill="1"/>
    <xf numFmtId="2" fontId="0" fillId="5" borderId="0" xfId="0" applyNumberFormat="1" applyFill="1"/>
    <xf numFmtId="0" fontId="5" fillId="8" borderId="1" xfId="0" applyFont="1" applyFill="1" applyBorder="1" applyAlignment="1"/>
    <xf numFmtId="2" fontId="0" fillId="8" borderId="0" xfId="0" applyNumberFormat="1" applyFill="1"/>
    <xf numFmtId="0" fontId="5" fillId="9" borderId="1" xfId="0" applyFont="1" applyFill="1" applyBorder="1" applyAlignment="1"/>
    <xf numFmtId="2" fontId="0" fillId="9" borderId="0" xfId="0" applyNumberFormat="1" applyFill="1"/>
    <xf numFmtId="11" fontId="0" fillId="0" borderId="0" xfId="0" applyNumberFormat="1" applyBorder="1" applyAlignment="1"/>
    <xf numFmtId="0" fontId="5" fillId="10" borderId="1" xfId="0" applyFont="1" applyFill="1" applyBorder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2" fontId="0" fillId="8" borderId="0" xfId="0" applyNumberFormat="1" applyFill="1" applyBorder="1"/>
    <xf numFmtId="2" fontId="0" fillId="9" borderId="0" xfId="0" applyNumberFormat="1" applyFill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2" fontId="0" fillId="8" borderId="2" xfId="0" applyNumberFormat="1" applyFill="1" applyBorder="1"/>
    <xf numFmtId="2" fontId="0" fillId="9" borderId="2" xfId="0" applyNumberFormat="1" applyFill="1" applyBorder="1"/>
    <xf numFmtId="11" fontId="0" fillId="0" borderId="2" xfId="0" applyNumberFormat="1" applyBorder="1" applyAlignment="1"/>
    <xf numFmtId="0" fontId="5" fillId="0" borderId="3" xfId="0" applyFont="1" applyBorder="1"/>
    <xf numFmtId="0" fontId="0" fillId="0" borderId="2" xfId="0" applyBorder="1"/>
    <xf numFmtId="0" fontId="5" fillId="0" borderId="4" xfId="0" applyFont="1" applyBorder="1"/>
    <xf numFmtId="0" fontId="7" fillId="8" borderId="2" xfId="0" applyFont="1" applyFill="1" applyBorder="1" applyAlignment="1"/>
    <xf numFmtId="0" fontId="7" fillId="9" borderId="2" xfId="0" applyFont="1" applyFill="1" applyBorder="1"/>
    <xf numFmtId="0" fontId="7" fillId="5" borderId="2" xfId="0" applyFont="1" applyFill="1" applyBorder="1" applyAlignment="1"/>
    <xf numFmtId="0" fontId="5" fillId="5" borderId="3" xfId="0" applyFont="1" applyFill="1" applyBorder="1" applyAlignment="1"/>
    <xf numFmtId="0" fontId="7" fillId="8" borderId="2" xfId="0" applyFont="1" applyFill="1" applyBorder="1"/>
    <xf numFmtId="0" fontId="7" fillId="10" borderId="2" xfId="0" applyFont="1" applyFill="1" applyBorder="1"/>
    <xf numFmtId="49" fontId="4" fillId="0" borderId="0" xfId="0" applyNumberFormat="1" applyFont="1"/>
    <xf numFmtId="0" fontId="6" fillId="4" borderId="0" xfId="0" applyFont="1" applyFill="1" applyAlignment="1"/>
    <xf numFmtId="0" fontId="4" fillId="7" borderId="0" xfId="0" applyFont="1" applyFill="1"/>
    <xf numFmtId="0" fontId="2" fillId="2" borderId="0" xfId="1" applyFont="1" applyFill="1"/>
    <xf numFmtId="0" fontId="8" fillId="0" borderId="0" xfId="0" applyFont="1"/>
    <xf numFmtId="0" fontId="9" fillId="0" borderId="0" xfId="0" applyFont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2" borderId="0" xfId="1" applyFont="1" applyFill="1"/>
  </cellXfs>
  <cellStyles count="2">
    <cellStyle name="40 % - Akzent1" xfId="1" builtinId="31"/>
    <cellStyle name="Standard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2060"/>
      </font>
      <fill>
        <patternFill>
          <bgColor rgb="FFB8CCE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2060"/>
      </font>
      <fill>
        <patternFill>
          <bgColor rgb="FFB8CCE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Apoptosis</a:t>
            </a:r>
          </a:p>
        </c:rich>
      </c:tx>
      <c:layout>
        <c:manualLayout>
          <c:xMode val="edge"/>
          <c:yMode val="edge"/>
          <c:x val="0.46851451883849293"/>
          <c:y val="2.0202020202020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'Cell cycle and apoptosis'!$A$4:$B$4</c:f>
              <c:strCache>
                <c:ptCount val="2"/>
                <c:pt idx="0">
                  <c:v>Treatment 1</c:v>
                </c:pt>
                <c:pt idx="1">
                  <c:v>t1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apoptosis'!$I$4:$J$4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'Cell cycle and apoptosis'!$I$4:$J$4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apoptosis'!$C$2:$D$2</c:f>
              <c:strCache>
                <c:ptCount val="2"/>
                <c:pt idx="0">
                  <c:v> subG1</c:v>
                </c:pt>
                <c:pt idx="1">
                  <c:v> Casp3-A+</c:v>
                </c:pt>
              </c:strCache>
            </c:strRef>
          </c:cat>
          <c:val>
            <c:numRef>
              <c:f>'Cell cycle and apoptosis'!$C$4:$D$4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1"/>
          <c:tx>
            <c:strRef>
              <c:f>'Cell cycle and apoptosis'!$A$8:$B$8</c:f>
              <c:strCache>
                <c:ptCount val="2"/>
                <c:pt idx="0">
                  <c:v>Treatment 2</c:v>
                </c:pt>
                <c:pt idx="1">
                  <c:v>t1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apoptosis'!$I$8:$J$8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'Cell cycle and apoptosis'!$I$8:$J$8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apoptosis'!$C$2:$D$2</c:f>
              <c:strCache>
                <c:ptCount val="2"/>
                <c:pt idx="0">
                  <c:v> subG1</c:v>
                </c:pt>
                <c:pt idx="1">
                  <c:v> Casp3-A+</c:v>
                </c:pt>
              </c:strCache>
            </c:strRef>
          </c:cat>
          <c:val>
            <c:numRef>
              <c:f>'Cell cycle and apoptosis'!$C$8:$D$8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2"/>
          <c:tx>
            <c:strRef>
              <c:f>'Cell cycle and apoptosis'!$A$6:$B$6</c:f>
              <c:strCache>
                <c:ptCount val="2"/>
                <c:pt idx="0">
                  <c:v>Treatment 1</c:v>
                </c:pt>
                <c:pt idx="1">
                  <c:v>t2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apoptosis'!$I$6:$J$6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'Cell cycle and apoptosis'!$I$6:$J$6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apoptosis'!$C$2:$D$2</c:f>
              <c:strCache>
                <c:ptCount val="2"/>
                <c:pt idx="0">
                  <c:v> subG1</c:v>
                </c:pt>
                <c:pt idx="1">
                  <c:v> Casp3-A+</c:v>
                </c:pt>
              </c:strCache>
            </c:strRef>
          </c:cat>
          <c:val>
            <c:numRef>
              <c:f>'Cell cycle and apoptosis'!$C$6:$D$6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strRef>
              <c:f>'Cell cycle and apoptosis'!$A$10:$B$10</c:f>
              <c:strCache>
                <c:ptCount val="2"/>
                <c:pt idx="0">
                  <c:v>Treatment 2</c:v>
                </c:pt>
                <c:pt idx="1">
                  <c:v>t2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apoptosis'!$I$10:$J$10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'Cell cycle and apoptosis'!$I$10:$J$10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apoptosis'!$C$2:$D$2</c:f>
              <c:strCache>
                <c:ptCount val="2"/>
                <c:pt idx="0">
                  <c:v> subG1</c:v>
                </c:pt>
                <c:pt idx="1">
                  <c:v> Casp3-A+</c:v>
                </c:pt>
              </c:strCache>
            </c:strRef>
          </c:cat>
          <c:val>
            <c:numRef>
              <c:f>'Cell cycle and apoptosis'!$C$10:$D$10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541325864"/>
        <c:axId val="541326256"/>
      </c:barChart>
      <c:catAx>
        <c:axId val="541325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1326256"/>
        <c:crosses val="autoZero"/>
        <c:auto val="1"/>
        <c:lblAlgn val="ctr"/>
        <c:lblOffset val="100"/>
        <c:noMultiLvlLbl val="0"/>
      </c:catAx>
      <c:valAx>
        <c:axId val="5413262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% of cells above control 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1325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'Cell cycle and apoptosis'!$A$11:$B$11</c:f>
          <c:strCache>
            <c:ptCount val="2"/>
            <c:pt idx="0">
              <c:v>Cell cycle distribution</c:v>
            </c:pt>
            <c:pt idx="1">
              <c:v>Treatment 1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'Cell cycle and apoptosis'!$A$3:$B$3</c:f>
              <c:strCache>
                <c:ptCount val="2"/>
                <c:pt idx="0">
                  <c:v>Control1</c:v>
                </c:pt>
                <c:pt idx="1">
                  <c:v>t1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apoptosis'!$K$3:$N$3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'Cell cycle and apoptosis'!$K$3:$N$3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apoptosis'!$E$2:$H$2</c:f>
              <c:strCache>
                <c:ptCount val="4"/>
                <c:pt idx="0">
                  <c:v> G1</c:v>
                </c:pt>
                <c:pt idx="1">
                  <c:v> S</c:v>
                </c:pt>
                <c:pt idx="2">
                  <c:v>G2</c:v>
                </c:pt>
                <c:pt idx="3">
                  <c:v>M</c:v>
                </c:pt>
              </c:strCache>
            </c:strRef>
          </c:cat>
          <c:val>
            <c:numRef>
              <c:f>'Cell cycle and apoptosis'!$E$3:$H$3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1"/>
          <c:tx>
            <c:strRef>
              <c:f>'Cell cycle and apoptosis'!$A$4:$B$4</c:f>
              <c:strCache>
                <c:ptCount val="2"/>
                <c:pt idx="0">
                  <c:v>Treatment 1</c:v>
                </c:pt>
                <c:pt idx="1">
                  <c:v>t1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apoptosis'!$K$4:$N$4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'Cell cycle and apoptosis'!$K$4:$N$4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apoptosis'!$E$2:$H$2</c:f>
              <c:strCache>
                <c:ptCount val="4"/>
                <c:pt idx="0">
                  <c:v> G1</c:v>
                </c:pt>
                <c:pt idx="1">
                  <c:v> S</c:v>
                </c:pt>
                <c:pt idx="2">
                  <c:v>G2</c:v>
                </c:pt>
                <c:pt idx="3">
                  <c:v>M</c:v>
                </c:pt>
              </c:strCache>
            </c:strRef>
          </c:cat>
          <c:val>
            <c:numRef>
              <c:f>'Cell cycle and apoptosis'!$E$4:$H$4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2"/>
          <c:tx>
            <c:strRef>
              <c:f>'Cell cycle and apoptosis'!$A$5:$B$5</c:f>
              <c:strCache>
                <c:ptCount val="2"/>
                <c:pt idx="0">
                  <c:v>Control1</c:v>
                </c:pt>
                <c:pt idx="1">
                  <c:v>t2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apoptosis'!$K$5:$N$5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'Cell cycle and apoptosis'!$K$5:$N$5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apoptosis'!$E$2:$H$2</c:f>
              <c:strCache>
                <c:ptCount val="4"/>
                <c:pt idx="0">
                  <c:v> G1</c:v>
                </c:pt>
                <c:pt idx="1">
                  <c:v> S</c:v>
                </c:pt>
                <c:pt idx="2">
                  <c:v>G2</c:v>
                </c:pt>
                <c:pt idx="3">
                  <c:v>M</c:v>
                </c:pt>
              </c:strCache>
            </c:strRef>
          </c:cat>
          <c:val>
            <c:numRef>
              <c:f>'Cell cycle and apoptosis'!$E$5:$H$5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'Cell cycle and apoptosis'!$A$6:$B$6</c:f>
              <c:strCache>
                <c:ptCount val="2"/>
                <c:pt idx="0">
                  <c:v>Treatment 1</c:v>
                </c:pt>
                <c:pt idx="1">
                  <c:v>t2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apoptosis'!$K$6:$N$6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'Cell cycle and apoptosis'!$K$6:$N$6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apoptosis'!$E$2:$H$2</c:f>
              <c:strCache>
                <c:ptCount val="4"/>
                <c:pt idx="0">
                  <c:v> G1</c:v>
                </c:pt>
                <c:pt idx="1">
                  <c:v> S</c:v>
                </c:pt>
                <c:pt idx="2">
                  <c:v>G2</c:v>
                </c:pt>
                <c:pt idx="3">
                  <c:v>M</c:v>
                </c:pt>
              </c:strCache>
            </c:strRef>
          </c:cat>
          <c:val>
            <c:numRef>
              <c:f>'Cell cycle and apoptosis'!$E$6:$H$6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222957384"/>
        <c:axId val="222962872"/>
      </c:barChart>
      <c:catAx>
        <c:axId val="222957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2962872"/>
        <c:crosses val="autoZero"/>
        <c:auto val="1"/>
        <c:lblAlgn val="ctr"/>
        <c:lblOffset val="100"/>
        <c:noMultiLvlLbl val="0"/>
      </c:catAx>
      <c:valAx>
        <c:axId val="222962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% of cells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295738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'Cell cycle and apoptosis'!$A$12:$B$12</c:f>
          <c:strCache>
            <c:ptCount val="2"/>
            <c:pt idx="0">
              <c:v>Cell cycle distribution</c:v>
            </c:pt>
            <c:pt idx="1">
              <c:v>Treatment 2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'Cell cycle and apoptosis'!$A$7:$B$7</c:f>
              <c:strCache>
                <c:ptCount val="2"/>
                <c:pt idx="0">
                  <c:v>Control2</c:v>
                </c:pt>
                <c:pt idx="1">
                  <c:v>t1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apoptosis'!$K$7:$N$7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'Cell cycle and apoptosis'!$K$7:$N$7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apoptosis'!$E$2:$H$2</c:f>
              <c:strCache>
                <c:ptCount val="4"/>
                <c:pt idx="0">
                  <c:v> G1</c:v>
                </c:pt>
                <c:pt idx="1">
                  <c:v> S</c:v>
                </c:pt>
                <c:pt idx="2">
                  <c:v>G2</c:v>
                </c:pt>
                <c:pt idx="3">
                  <c:v>M</c:v>
                </c:pt>
              </c:strCache>
            </c:strRef>
          </c:cat>
          <c:val>
            <c:numRef>
              <c:f>'Cell cycle and apoptosis'!$E$7:$H$7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1"/>
          <c:tx>
            <c:strRef>
              <c:f>'Cell cycle and apoptosis'!$A$8:$B$8</c:f>
              <c:strCache>
                <c:ptCount val="2"/>
                <c:pt idx="0">
                  <c:v>Treatment 2</c:v>
                </c:pt>
                <c:pt idx="1">
                  <c:v>t1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apoptosis'!$K$8:$N$8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'Cell cycle and apoptosis'!$K$8:$N$8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apoptosis'!$E$2:$H$2</c:f>
              <c:strCache>
                <c:ptCount val="4"/>
                <c:pt idx="0">
                  <c:v> G1</c:v>
                </c:pt>
                <c:pt idx="1">
                  <c:v> S</c:v>
                </c:pt>
                <c:pt idx="2">
                  <c:v>G2</c:v>
                </c:pt>
                <c:pt idx="3">
                  <c:v>M</c:v>
                </c:pt>
              </c:strCache>
            </c:strRef>
          </c:cat>
          <c:val>
            <c:numRef>
              <c:f>'Cell cycle and apoptosis'!$E$8:$H$8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2"/>
          <c:tx>
            <c:strRef>
              <c:f>'Cell cycle and apoptosis'!$A$9:$B$9</c:f>
              <c:strCache>
                <c:ptCount val="2"/>
                <c:pt idx="0">
                  <c:v>Control2</c:v>
                </c:pt>
                <c:pt idx="1">
                  <c:v>t2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apoptosis'!$K$9:$N$9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'Cell cycle and apoptosis'!$K$9:$N$9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apoptosis'!$E$2:$H$2</c:f>
              <c:strCache>
                <c:ptCount val="4"/>
                <c:pt idx="0">
                  <c:v> G1</c:v>
                </c:pt>
                <c:pt idx="1">
                  <c:v> S</c:v>
                </c:pt>
                <c:pt idx="2">
                  <c:v>G2</c:v>
                </c:pt>
                <c:pt idx="3">
                  <c:v>M</c:v>
                </c:pt>
              </c:strCache>
            </c:strRef>
          </c:cat>
          <c:val>
            <c:numRef>
              <c:f>'Cell cycle and apoptosis'!$E$9:$H$9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'Cell cycle and apoptosis'!$A$10:$B$10</c:f>
              <c:strCache>
                <c:ptCount val="2"/>
                <c:pt idx="0">
                  <c:v>Treatment 2</c:v>
                </c:pt>
                <c:pt idx="1">
                  <c:v>t2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apoptosis'!$K$10:$N$10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'Cell cycle and apoptosis'!$K$10:$N$10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apoptosis'!$E$2:$H$2</c:f>
              <c:strCache>
                <c:ptCount val="4"/>
                <c:pt idx="0">
                  <c:v> G1</c:v>
                </c:pt>
                <c:pt idx="1">
                  <c:v> S</c:v>
                </c:pt>
                <c:pt idx="2">
                  <c:v>G2</c:v>
                </c:pt>
                <c:pt idx="3">
                  <c:v>M</c:v>
                </c:pt>
              </c:strCache>
            </c:strRef>
          </c:cat>
          <c:val>
            <c:numRef>
              <c:f>'Cell cycle and apoptosis'!$E$10:$H$10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541470992"/>
        <c:axId val="541474912"/>
      </c:barChart>
      <c:catAx>
        <c:axId val="54147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1474912"/>
        <c:crosses val="autoZero"/>
        <c:auto val="1"/>
        <c:lblAlgn val="ctr"/>
        <c:lblOffset val="100"/>
        <c:noMultiLvlLbl val="0"/>
      </c:catAx>
      <c:valAx>
        <c:axId val="5414749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% of cells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14709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gH2AX!$C$2</c:f>
          <c:strCache>
            <c:ptCount val="1"/>
            <c:pt idx="0">
              <c:v>  γH2AX Norm total</c:v>
            </c:pt>
          </c:strCache>
        </c:strRef>
      </c:tx>
      <c:layout>
        <c:manualLayout>
          <c:xMode val="edge"/>
          <c:yMode val="edge"/>
          <c:x val="0.30187193688488662"/>
          <c:y val="1.9138831145348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gH2AX!$A$3</c:f>
              <c:strCache>
                <c:ptCount val="1"/>
                <c:pt idx="0">
                  <c:v>Treatment 1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gH2AX!$H$3:$H$4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gH2AX!$H$3:$I$3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gH2AX!$B$3:$B$4</c:f>
              <c:strCache>
                <c:ptCount val="2"/>
                <c:pt idx="0">
                  <c:v>t1</c:v>
                </c:pt>
                <c:pt idx="1">
                  <c:v>t2</c:v>
                </c:pt>
              </c:strCache>
            </c:strRef>
          </c:cat>
          <c:val>
            <c:numRef>
              <c:f>gH2AX!$C$3:$C$4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gH2AX!$A$5</c:f>
              <c:strCache>
                <c:ptCount val="1"/>
                <c:pt idx="0">
                  <c:v>Treatment 2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gH2AX!$H$5:$H$6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gH2AX!$H$5:$H$6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gH2AX!$B$5:$B$6</c:f>
              <c:strCache>
                <c:ptCount val="2"/>
                <c:pt idx="0">
                  <c:v>t1</c:v>
                </c:pt>
                <c:pt idx="1">
                  <c:v>t2</c:v>
                </c:pt>
              </c:strCache>
            </c:strRef>
          </c:cat>
          <c:val>
            <c:numRef>
              <c:f>gH2AX!$C$5:$C$6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541471776"/>
        <c:axId val="541472168"/>
      </c:barChart>
      <c:catAx>
        <c:axId val="541471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1472168"/>
        <c:crosses val="autoZero"/>
        <c:auto val="1"/>
        <c:lblAlgn val="ctr"/>
        <c:lblOffset val="100"/>
        <c:noMultiLvlLbl val="0"/>
      </c:catAx>
      <c:valAx>
        <c:axId val="5414721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Normalized 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14717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gH2AX!$D$2</c:f>
          <c:strCache>
            <c:ptCount val="1"/>
            <c:pt idx="0">
              <c:v> γH2AX G1</c:v>
            </c:pt>
          </c:strCache>
        </c:strRef>
      </c:tx>
      <c:layout>
        <c:manualLayout>
          <c:xMode val="edge"/>
          <c:yMode val="edge"/>
          <c:x val="0.4408746536441378"/>
          <c:y val="1.91387345287596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gH2AX!$A$3</c:f>
              <c:strCache>
                <c:ptCount val="1"/>
                <c:pt idx="0">
                  <c:v>Treatment 1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gH2AX!$I$3:$I$4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gH2AX!$I$3:$I$4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gH2AX!$B$3:$B$4</c:f>
              <c:strCache>
                <c:ptCount val="2"/>
                <c:pt idx="0">
                  <c:v>t1</c:v>
                </c:pt>
                <c:pt idx="1">
                  <c:v>t2</c:v>
                </c:pt>
              </c:strCache>
            </c:strRef>
          </c:cat>
          <c:val>
            <c:numRef>
              <c:f>gH2AX!$D$3:$D$4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gH2AX!$A$5</c:f>
              <c:strCache>
                <c:ptCount val="1"/>
                <c:pt idx="0">
                  <c:v>Treatment 2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gH2AX!$I$5:$I$6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gH2AX!$I$5:$I$6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gH2AX!$B$5:$B$6</c:f>
              <c:strCache>
                <c:ptCount val="2"/>
                <c:pt idx="0">
                  <c:v>t1</c:v>
                </c:pt>
                <c:pt idx="1">
                  <c:v>t2</c:v>
                </c:pt>
              </c:strCache>
            </c:strRef>
          </c:cat>
          <c:val>
            <c:numRef>
              <c:f>gH2AX!$D$5:$D$6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541475304"/>
        <c:axId val="541475696"/>
      </c:barChart>
      <c:catAx>
        <c:axId val="541475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1475696"/>
        <c:crosses val="autoZero"/>
        <c:auto val="1"/>
        <c:lblAlgn val="ctr"/>
        <c:lblOffset val="100"/>
        <c:noMultiLvlLbl val="0"/>
      </c:catAx>
      <c:valAx>
        <c:axId val="5414756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Normalized 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147530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gH2AX!$E$2</c:f>
          <c:strCache>
            <c:ptCount val="1"/>
            <c:pt idx="0">
              <c:v>γH2AX Norm S</c:v>
            </c:pt>
          </c:strCache>
        </c:strRef>
      </c:tx>
      <c:layout>
        <c:manualLayout>
          <c:xMode val="edge"/>
          <c:yMode val="edge"/>
          <c:x val="0.33859330863552023"/>
          <c:y val="1.91387345287596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gH2AX!$A$3</c:f>
              <c:strCache>
                <c:ptCount val="1"/>
                <c:pt idx="0">
                  <c:v>Treatment 1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gH2AX!$J$3:$J$4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gH2AX!$J$3:$J$4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gH2AX!$B$3:$B$4</c:f>
              <c:strCache>
                <c:ptCount val="2"/>
                <c:pt idx="0">
                  <c:v>t1</c:v>
                </c:pt>
                <c:pt idx="1">
                  <c:v>t2</c:v>
                </c:pt>
              </c:strCache>
            </c:strRef>
          </c:cat>
          <c:val>
            <c:numRef>
              <c:f>gH2AX!$E$3:$E$4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gH2AX!$A$5</c:f>
              <c:strCache>
                <c:ptCount val="1"/>
                <c:pt idx="0">
                  <c:v>Treatment 2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gH2AX!$J$5:$J$6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gH2AX!$J$5:$J$6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gH2AX!$B$5:$B$6</c:f>
              <c:strCache>
                <c:ptCount val="2"/>
                <c:pt idx="0">
                  <c:v>t1</c:v>
                </c:pt>
                <c:pt idx="1">
                  <c:v>t2</c:v>
                </c:pt>
              </c:strCache>
            </c:strRef>
          </c:cat>
          <c:val>
            <c:numRef>
              <c:f>gH2AX!$E$5:$E$6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541476872"/>
        <c:axId val="541473344"/>
      </c:barChart>
      <c:catAx>
        <c:axId val="541476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1473344"/>
        <c:crosses val="autoZero"/>
        <c:auto val="1"/>
        <c:lblAlgn val="ctr"/>
        <c:lblOffset val="100"/>
        <c:noMultiLvlLbl val="0"/>
      </c:catAx>
      <c:valAx>
        <c:axId val="5414733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Normalized 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147687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gH2AX!$F$2</c:f>
          <c:strCache>
            <c:ptCount val="1"/>
            <c:pt idx="0">
              <c:v> γH2AX Norm G2</c:v>
            </c:pt>
          </c:strCache>
        </c:strRef>
      </c:tx>
      <c:layout>
        <c:manualLayout>
          <c:xMode val="edge"/>
          <c:yMode val="edge"/>
          <c:x val="0.33246855602776743"/>
          <c:y val="1.91387345287596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gH2AX!$A$3</c:f>
              <c:strCache>
                <c:ptCount val="1"/>
                <c:pt idx="0">
                  <c:v>Treatment 1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gH2AX!$K$3:$K$4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gH2AX!$K$3:$K$4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gH2AX!$B$3:$B$4</c:f>
              <c:strCache>
                <c:ptCount val="2"/>
                <c:pt idx="0">
                  <c:v>t1</c:v>
                </c:pt>
                <c:pt idx="1">
                  <c:v>t2</c:v>
                </c:pt>
              </c:strCache>
            </c:strRef>
          </c:cat>
          <c:val>
            <c:numRef>
              <c:f>gH2AX!$F$3:$F$4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gH2AX!$A$5</c:f>
              <c:strCache>
                <c:ptCount val="1"/>
                <c:pt idx="0">
                  <c:v>Treatment 2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gH2AX!$K$5:$K$6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gH2AX!$K$5:$K$6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gH2AX!$B$5:$B$6</c:f>
              <c:strCache>
                <c:ptCount val="2"/>
                <c:pt idx="0">
                  <c:v>t1</c:v>
                </c:pt>
                <c:pt idx="1">
                  <c:v>t2</c:v>
                </c:pt>
              </c:strCache>
            </c:strRef>
          </c:cat>
          <c:val>
            <c:numRef>
              <c:f>gH2AX!$F$5:$F$6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541469816"/>
        <c:axId val="541470208"/>
      </c:barChart>
      <c:catAx>
        <c:axId val="541469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1470208"/>
        <c:crosses val="autoZero"/>
        <c:auto val="1"/>
        <c:lblAlgn val="ctr"/>
        <c:lblOffset val="100"/>
        <c:noMultiLvlLbl val="0"/>
      </c:catAx>
      <c:valAx>
        <c:axId val="5414702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Normalized 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146981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575310</xdr:colOff>
      <xdr:row>11</xdr:row>
      <xdr:rowOff>0</xdr:rowOff>
    </xdr:from>
    <xdr:to>
      <xdr:col>17</xdr:col>
      <xdr:colOff>701040</xdr:colOff>
      <xdr:row>29</xdr:row>
      <xdr:rowOff>83820</xdr:rowOff>
    </xdr:to>
    <xdr:graphicFrame macro="">
      <xdr:nvGraphicFramePr>
        <xdr:cNvPr id="8" name="Diagram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110490</xdr:colOff>
      <xdr:row>10</xdr:row>
      <xdr:rowOff>160020</xdr:rowOff>
    </xdr:from>
    <xdr:to>
      <xdr:col>6</xdr:col>
      <xdr:colOff>213360</xdr:colOff>
      <xdr:row>29</xdr:row>
      <xdr:rowOff>91440</xdr:rowOff>
    </xdr:to>
    <xdr:graphicFrame macro="">
      <xdr:nvGraphicFramePr>
        <xdr:cNvPr id="9" name="Diagram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6</xdr:col>
      <xdr:colOff>342900</xdr:colOff>
      <xdr:row>10</xdr:row>
      <xdr:rowOff>160020</xdr:rowOff>
    </xdr:from>
    <xdr:to>
      <xdr:col>12</xdr:col>
      <xdr:colOff>445770</xdr:colOff>
      <xdr:row>29</xdr:row>
      <xdr:rowOff>91440</xdr:rowOff>
    </xdr:to>
    <xdr:graphicFrame macro="">
      <xdr:nvGraphicFramePr>
        <xdr:cNvPr id="10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194855</xdr:colOff>
      <xdr:row>8</xdr:row>
      <xdr:rowOff>19667</xdr:rowOff>
    </xdr:from>
    <xdr:to>
      <xdr:col>3</xdr:col>
      <xdr:colOff>502375</xdr:colOff>
      <xdr:row>26</xdr:row>
      <xdr:rowOff>121303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599258</xdr:colOff>
      <xdr:row>8</xdr:row>
      <xdr:rowOff>22860</xdr:rowOff>
    </xdr:from>
    <xdr:to>
      <xdr:col>6</xdr:col>
      <xdr:colOff>731520</xdr:colOff>
      <xdr:row>26</xdr:row>
      <xdr:rowOff>127908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7</xdr:col>
      <xdr:colOff>37230</xdr:colOff>
      <xdr:row>8</xdr:row>
      <xdr:rowOff>31568</xdr:rowOff>
    </xdr:from>
    <xdr:to>
      <xdr:col>10</xdr:col>
      <xdr:colOff>169054</xdr:colOff>
      <xdr:row>26</xdr:row>
      <xdr:rowOff>136616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255270</xdr:colOff>
      <xdr:row>8</xdr:row>
      <xdr:rowOff>35923</xdr:rowOff>
    </xdr:from>
    <xdr:to>
      <xdr:col>13</xdr:col>
      <xdr:colOff>387532</xdr:colOff>
      <xdr:row>26</xdr:row>
      <xdr:rowOff>140971</xdr:rowOff>
    </xdr:to>
    <xdr:graphicFrame macro="">
      <xdr:nvGraphicFramePr>
        <xdr:cNvPr id="10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workbookViewId="0">
      <selection activeCell="A2" sqref="A2"/>
    </sheetView>
  </sheetViews>
  <sheetFormatPr baseColWidth="10" defaultColWidth="9.109375" defaultRowHeight="13.2" x14ac:dyDescent="0.25"/>
  <cols>
    <col min="1" max="1" width="20.44140625" bestFit="1" customWidth="1"/>
    <col min="2" max="2" width="6.77734375" bestFit="1" customWidth="1"/>
    <col min="3" max="6" width="5" bestFit="1" customWidth="1"/>
    <col min="7" max="7" width="7.77734375" bestFit="1" customWidth="1"/>
    <col min="8" max="8" width="6.6640625" bestFit="1" customWidth="1"/>
    <col min="9" max="10" width="9.77734375" bestFit="1" customWidth="1"/>
    <col min="11" max="11" width="12.109375" bestFit="1" customWidth="1"/>
    <col min="12" max="12" width="10.6640625" bestFit="1" customWidth="1"/>
    <col min="13" max="13" width="9" bestFit="1" customWidth="1"/>
    <col min="14" max="14" width="11.21875" bestFit="1" customWidth="1"/>
    <col min="15" max="15" width="10.33203125" bestFit="1" customWidth="1"/>
  </cols>
  <sheetData>
    <row r="1" spans="1:15" ht="22.8" x14ac:dyDescent="0.4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1" t="s">
        <v>21</v>
      </c>
      <c r="B2" t="s">
        <v>2</v>
      </c>
      <c r="C2" t="s">
        <v>0</v>
      </c>
      <c r="D2" t="s">
        <v>1</v>
      </c>
      <c r="E2" t="s">
        <v>7</v>
      </c>
      <c r="F2" t="s">
        <v>6</v>
      </c>
      <c r="G2" t="s">
        <v>8</v>
      </c>
      <c r="H2" t="s">
        <v>9</v>
      </c>
      <c r="I2" t="s">
        <v>10</v>
      </c>
      <c r="J2" t="s">
        <v>5</v>
      </c>
      <c r="K2" s="1" t="s">
        <v>46</v>
      </c>
      <c r="L2" s="1" t="s">
        <v>47</v>
      </c>
      <c r="M2" s="1" t="s">
        <v>48</v>
      </c>
      <c r="N2" s="1" t="s">
        <v>49</v>
      </c>
      <c r="O2" s="1" t="s">
        <v>50</v>
      </c>
    </row>
    <row r="3" spans="1:15" x14ac:dyDescent="0.25">
      <c r="A3" s="42" t="s">
        <v>28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A4" s="42" t="s">
        <v>29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42" t="s">
        <v>30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25">
      <c r="A6" s="42" t="s">
        <v>22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42" t="s">
        <v>23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25">
      <c r="A8" s="42" t="s">
        <v>24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4.4" x14ac:dyDescent="0.3">
      <c r="A9" s="43" t="s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ht="14.4" x14ac:dyDescent="0.3">
      <c r="A10" s="43" t="s">
        <v>32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4.4" x14ac:dyDescent="0.3">
      <c r="A11" s="43" t="s">
        <v>33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14.4" x14ac:dyDescent="0.3">
      <c r="A12" s="48" t="s">
        <v>68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14.4" x14ac:dyDescent="0.3">
      <c r="A13" s="48" t="s">
        <v>69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14.4" x14ac:dyDescent="0.3">
      <c r="A14" s="48" t="s">
        <v>70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22.8" x14ac:dyDescent="0.4">
      <c r="A15" s="2" t="s">
        <v>20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1" t="s">
        <v>21</v>
      </c>
      <c r="B16" t="s">
        <v>2</v>
      </c>
      <c r="C16" t="s">
        <v>0</v>
      </c>
      <c r="D16" t="s">
        <v>1</v>
      </c>
      <c r="E16" t="s">
        <v>7</v>
      </c>
      <c r="F16" t="s">
        <v>6</v>
      </c>
      <c r="G16" t="s">
        <v>8</v>
      </c>
      <c r="H16" t="s">
        <v>9</v>
      </c>
      <c r="I16" t="s">
        <v>10</v>
      </c>
      <c r="J16" t="s">
        <v>5</v>
      </c>
      <c r="K16" s="1" t="s">
        <v>51</v>
      </c>
      <c r="L16" s="1" t="s">
        <v>47</v>
      </c>
      <c r="M16" s="1" t="s">
        <v>48</v>
      </c>
      <c r="N16" s="1" t="s">
        <v>49</v>
      </c>
      <c r="O16" s="1" t="s">
        <v>50</v>
      </c>
    </row>
    <row r="17" spans="1:20" x14ac:dyDescent="0.25">
      <c r="A17" s="3" t="s">
        <v>34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20" x14ac:dyDescent="0.25">
      <c r="A18" s="3" t="s">
        <v>35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20" ht="13.8" x14ac:dyDescent="0.3">
      <c r="A19" s="3" t="s">
        <v>36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T19" s="44"/>
    </row>
    <row r="20" spans="1:20" x14ac:dyDescent="0.25">
      <c r="A20" s="3" t="s">
        <v>37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20" x14ac:dyDescent="0.25">
      <c r="A21" s="3" t="s">
        <v>38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20" x14ac:dyDescent="0.25">
      <c r="A22" s="3" t="s">
        <v>39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20" ht="14.4" x14ac:dyDescent="0.3">
      <c r="A23" s="5" t="s">
        <v>40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20" ht="14.4" x14ac:dyDescent="0.3">
      <c r="A24" s="5" t="s">
        <v>41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20" ht="14.4" x14ac:dyDescent="0.3">
      <c r="A25" s="5" t="s">
        <v>42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20" ht="14.4" x14ac:dyDescent="0.3">
      <c r="A26" s="5" t="s">
        <v>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20" ht="14.4" x14ac:dyDescent="0.3">
      <c r="A27" s="5" t="s">
        <v>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20" ht="14.4" x14ac:dyDescent="0.3">
      <c r="A28" s="5" t="s">
        <v>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L37" sqref="L37"/>
    </sheetView>
  </sheetViews>
  <sheetFormatPr baseColWidth="10" defaultRowHeight="13.2" x14ac:dyDescent="0.25"/>
  <cols>
    <col min="1" max="1" width="20.44140625" bestFit="1" customWidth="1"/>
    <col min="2" max="2" width="6.77734375" bestFit="1" customWidth="1"/>
    <col min="3" max="5" width="5.5546875" bestFit="1" customWidth="1"/>
    <col min="6" max="6" width="4.5546875" bestFit="1" customWidth="1"/>
    <col min="7" max="7" width="6.5546875" bestFit="1" customWidth="1"/>
    <col min="8" max="8" width="8.33203125" bestFit="1" customWidth="1"/>
    <col min="9" max="9" width="7.21875" bestFit="1" customWidth="1"/>
    <col min="10" max="10" width="10.33203125" bestFit="1" customWidth="1"/>
    <col min="11" max="11" width="6.5546875" bestFit="1" customWidth="1"/>
    <col min="12" max="12" width="7.77734375" bestFit="1" customWidth="1"/>
    <col min="13" max="13" width="9.77734375" bestFit="1" customWidth="1"/>
    <col min="14" max="14" width="16.5546875" bestFit="1" customWidth="1"/>
    <col min="15" max="15" width="10.109375" bestFit="1" customWidth="1"/>
    <col min="16" max="16" width="13.33203125" bestFit="1" customWidth="1"/>
    <col min="17" max="17" width="15" bestFit="1" customWidth="1"/>
    <col min="18" max="18" width="13.5546875" bestFit="1" customWidth="1"/>
    <col min="19" max="19" width="15.88671875" bestFit="1" customWidth="1"/>
    <col min="20" max="20" width="14.44140625" bestFit="1" customWidth="1"/>
    <col min="21" max="21" width="12.77734375" bestFit="1" customWidth="1"/>
    <col min="22" max="22" width="14.44140625" bestFit="1" customWidth="1"/>
    <col min="23" max="23" width="13" bestFit="1" customWidth="1"/>
  </cols>
  <sheetData>
    <row r="1" spans="1:23" ht="22.8" x14ac:dyDescent="0.4">
      <c r="A1" s="41" t="str">
        <f>'Raw data'!A1</f>
        <v>Treatment 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x14ac:dyDescent="0.25">
      <c r="A2" s="40" t="s">
        <v>21</v>
      </c>
      <c r="B2" t="s">
        <v>2</v>
      </c>
      <c r="C2" t="s">
        <v>0</v>
      </c>
      <c r="D2" t="s">
        <v>1</v>
      </c>
      <c r="E2" t="s">
        <v>7</v>
      </c>
      <c r="F2" t="s">
        <v>6</v>
      </c>
      <c r="G2" s="1" t="s">
        <v>43</v>
      </c>
      <c r="H2" t="s">
        <v>12</v>
      </c>
      <c r="I2" t="s">
        <v>13</v>
      </c>
      <c r="J2" t="s">
        <v>14</v>
      </c>
      <c r="K2" s="1" t="s">
        <v>43</v>
      </c>
      <c r="L2" t="s">
        <v>11</v>
      </c>
      <c r="M2" t="s">
        <v>5</v>
      </c>
      <c r="N2" s="1" t="s">
        <v>52</v>
      </c>
      <c r="O2" t="s">
        <v>53</v>
      </c>
      <c r="P2" s="1" t="s">
        <v>54</v>
      </c>
      <c r="Q2" s="1" t="s">
        <v>55</v>
      </c>
      <c r="R2" s="1" t="s">
        <v>56</v>
      </c>
      <c r="S2" s="1" t="s">
        <v>57</v>
      </c>
      <c r="T2" s="1" t="s">
        <v>58</v>
      </c>
      <c r="U2" s="1" t="s">
        <v>59</v>
      </c>
      <c r="V2" s="1" t="s">
        <v>60</v>
      </c>
      <c r="W2" s="1" t="s">
        <v>61</v>
      </c>
    </row>
    <row r="3" spans="1:23" x14ac:dyDescent="0.25">
      <c r="A3" s="7" t="str">
        <f>'Raw data'!A3</f>
        <v>control1_t1-1</v>
      </c>
      <c r="B3" s="8" t="e">
        <f>'Raw data'!B3-AVERAGE('Raw data'!B$3:B$5)</f>
        <v>#DIV/0!</v>
      </c>
      <c r="C3" s="8" t="e">
        <f>'Raw data'!C3/SUM('Raw data'!C3:F3)*100</f>
        <v>#DIV/0!</v>
      </c>
      <c r="D3" s="8" t="e">
        <f>'Raw data'!D3/SUM('Raw data'!C3:F3)*100</f>
        <v>#DIV/0!</v>
      </c>
      <c r="E3" s="8" t="e">
        <f>'Raw data'!E3/SUM('Raw data'!C3:F3)*100</f>
        <v>#DIV/0!</v>
      </c>
      <c r="F3" s="8" t="e">
        <f>'Raw data'!F3/SUM('Raw data'!C3:F3)*100</f>
        <v>#DIV/0!</v>
      </c>
      <c r="G3" s="8" t="e">
        <f t="shared" ref="G3:G14" si="0">SUM(C3:F3)</f>
        <v>#DIV/0!</v>
      </c>
      <c r="H3" s="8" t="e">
        <f>'Raw data'!G3/SUM('Raw data'!G3:I3)*100</f>
        <v>#DIV/0!</v>
      </c>
      <c r="I3" s="8" t="e">
        <f>'Raw data'!H3/SUM('Raw data'!G3:I3)*100</f>
        <v>#DIV/0!</v>
      </c>
      <c r="J3" s="8" t="e">
        <f>'Raw data'!I3/SUM('Raw data'!G3:I3)*100</f>
        <v>#DIV/0!</v>
      </c>
      <c r="K3" s="8" t="e">
        <f t="shared" ref="K3:K14" si="1">SUM(H3:J3)</f>
        <v>#DIV/0!</v>
      </c>
      <c r="L3" s="8" t="e">
        <f t="shared" ref="L3:L14" si="2">J3-F3</f>
        <v>#DIV/0!</v>
      </c>
      <c r="M3" s="8" t="e">
        <f>'Raw data'!J3-AVERAGE('Raw data'!J$3:J$5)</f>
        <v>#DIV/0!</v>
      </c>
      <c r="N3" s="8" t="e">
        <f t="shared" ref="N3:N14" si="3">(O3*H3+P3*I3+Q3*J3+R3*F3)/100</f>
        <v>#DIV/0!</v>
      </c>
      <c r="O3" s="8">
        <f>'Raw data'!L3</f>
        <v>0</v>
      </c>
      <c r="P3" s="8">
        <f>'Raw data'!M3/1.5</f>
        <v>0</v>
      </c>
      <c r="Q3" s="8">
        <f>'Raw data'!N3/2</f>
        <v>0</v>
      </c>
      <c r="R3" s="8">
        <f>'Raw data'!O3/2</f>
        <v>0</v>
      </c>
      <c r="S3" s="8" t="e">
        <f>N3-AVERAGE(N$3:N$5)</f>
        <v>#DIV/0!</v>
      </c>
      <c r="T3" s="8">
        <f t="shared" ref="T3:T8" si="4">O3-AVERAGE(O$3:O$5)</f>
        <v>0</v>
      </c>
      <c r="U3" s="8">
        <f t="shared" ref="U3:U8" si="5">P3-AVERAGE(P$3:P$5)</f>
        <v>0</v>
      </c>
      <c r="V3" s="8">
        <f t="shared" ref="V3:V8" si="6">Q3-AVERAGE(Q$3:Q$5)</f>
        <v>0</v>
      </c>
      <c r="W3" s="8">
        <f t="shared" ref="W3:W8" si="7">R3-AVERAGE(R$3:R$5)</f>
        <v>0</v>
      </c>
    </row>
    <row r="4" spans="1:23" x14ac:dyDescent="0.25">
      <c r="A4" s="7" t="str">
        <f>'Raw data'!A4</f>
        <v>control1_t1-2</v>
      </c>
      <c r="B4" s="8" t="e">
        <f>'Raw data'!B4-AVERAGE('Raw data'!B$3:B$5)</f>
        <v>#DIV/0!</v>
      </c>
      <c r="C4" s="8" t="e">
        <f>'Raw data'!C4/SUM('Raw data'!C4:F4)*100</f>
        <v>#DIV/0!</v>
      </c>
      <c r="D4" s="8" t="e">
        <f>'Raw data'!D4/SUM('Raw data'!C4:F4)*100</f>
        <v>#DIV/0!</v>
      </c>
      <c r="E4" s="8" t="e">
        <f>'Raw data'!E4/SUM('Raw data'!C4:F4)*100</f>
        <v>#DIV/0!</v>
      </c>
      <c r="F4" s="8" t="e">
        <f>'Raw data'!F4/SUM('Raw data'!C4:F4)*100</f>
        <v>#DIV/0!</v>
      </c>
      <c r="G4" s="8" t="e">
        <f t="shared" si="0"/>
        <v>#DIV/0!</v>
      </c>
      <c r="H4" s="8" t="e">
        <f>'Raw data'!G4/SUM('Raw data'!G4:I4)*100</f>
        <v>#DIV/0!</v>
      </c>
      <c r="I4" s="8" t="e">
        <f>'Raw data'!H4/SUM('Raw data'!G4:I4)*100</f>
        <v>#DIV/0!</v>
      </c>
      <c r="J4" s="8" t="e">
        <f>'Raw data'!I4/SUM('Raw data'!G4:I4)*100</f>
        <v>#DIV/0!</v>
      </c>
      <c r="K4" s="8" t="e">
        <f t="shared" si="1"/>
        <v>#DIV/0!</v>
      </c>
      <c r="L4" s="8" t="e">
        <f t="shared" si="2"/>
        <v>#DIV/0!</v>
      </c>
      <c r="M4" s="8" t="e">
        <f>'Raw data'!J4-AVERAGE('Raw data'!J$3:J$5)</f>
        <v>#DIV/0!</v>
      </c>
      <c r="N4" s="8" t="e">
        <f t="shared" si="3"/>
        <v>#DIV/0!</v>
      </c>
      <c r="O4" s="8">
        <f>'Raw data'!L4</f>
        <v>0</v>
      </c>
      <c r="P4" s="8">
        <f>'Raw data'!M4/1.5</f>
        <v>0</v>
      </c>
      <c r="Q4" s="8">
        <f>'Raw data'!N4/2</f>
        <v>0</v>
      </c>
      <c r="R4" s="8">
        <f>'Raw data'!O4/2</f>
        <v>0</v>
      </c>
      <c r="S4" s="8" t="e">
        <f t="shared" ref="S4:S8" si="8">N4-AVERAGE(N$3:N$5)</f>
        <v>#DIV/0!</v>
      </c>
      <c r="T4" s="8">
        <f t="shared" si="4"/>
        <v>0</v>
      </c>
      <c r="U4" s="8">
        <f t="shared" si="5"/>
        <v>0</v>
      </c>
      <c r="V4" s="8">
        <f t="shared" si="6"/>
        <v>0</v>
      </c>
      <c r="W4" s="8">
        <f t="shared" si="7"/>
        <v>0</v>
      </c>
    </row>
    <row r="5" spans="1:23" x14ac:dyDescent="0.25">
      <c r="A5" s="7" t="str">
        <f>'Raw data'!A5</f>
        <v>control1_t1-3</v>
      </c>
      <c r="B5" s="8" t="e">
        <f>'Raw data'!B5-AVERAGE('Raw data'!B$3:B$5)</f>
        <v>#DIV/0!</v>
      </c>
      <c r="C5" s="8" t="e">
        <f>'Raw data'!C5/SUM('Raw data'!C5:F5)*100</f>
        <v>#DIV/0!</v>
      </c>
      <c r="D5" s="8" t="e">
        <f>'Raw data'!D5/SUM('Raw data'!C5:F5)*100</f>
        <v>#DIV/0!</v>
      </c>
      <c r="E5" s="8" t="e">
        <f>'Raw data'!E5/SUM('Raw data'!C5:F5)*100</f>
        <v>#DIV/0!</v>
      </c>
      <c r="F5" s="8" t="e">
        <f>'Raw data'!F5/SUM('Raw data'!C5:F5)*100</f>
        <v>#DIV/0!</v>
      </c>
      <c r="G5" s="8" t="e">
        <f t="shared" si="0"/>
        <v>#DIV/0!</v>
      </c>
      <c r="H5" s="8" t="e">
        <f>'Raw data'!G5/SUM('Raw data'!G5:I5)*100</f>
        <v>#DIV/0!</v>
      </c>
      <c r="I5" s="8" t="e">
        <f>'Raw data'!H5/SUM('Raw data'!G5:I5)*100</f>
        <v>#DIV/0!</v>
      </c>
      <c r="J5" s="8" t="e">
        <f>'Raw data'!I5/SUM('Raw data'!G5:I5)*100</f>
        <v>#DIV/0!</v>
      </c>
      <c r="K5" s="8" t="e">
        <f t="shared" si="1"/>
        <v>#DIV/0!</v>
      </c>
      <c r="L5" s="8" t="e">
        <f t="shared" si="2"/>
        <v>#DIV/0!</v>
      </c>
      <c r="M5" s="8" t="e">
        <f>'Raw data'!J5-AVERAGE('Raw data'!J$3:J$5)</f>
        <v>#DIV/0!</v>
      </c>
      <c r="N5" s="8" t="e">
        <f t="shared" si="3"/>
        <v>#DIV/0!</v>
      </c>
      <c r="O5" s="8">
        <f>'Raw data'!L5</f>
        <v>0</v>
      </c>
      <c r="P5" s="8">
        <f>'Raw data'!M5/1.5</f>
        <v>0</v>
      </c>
      <c r="Q5" s="8">
        <f>'Raw data'!N5/2</f>
        <v>0</v>
      </c>
      <c r="R5" s="8">
        <f>'Raw data'!O5/2</f>
        <v>0</v>
      </c>
      <c r="S5" s="8" t="e">
        <f t="shared" si="8"/>
        <v>#DIV/0!</v>
      </c>
      <c r="T5" s="8">
        <f t="shared" si="4"/>
        <v>0</v>
      </c>
      <c r="U5" s="8">
        <f t="shared" si="5"/>
        <v>0</v>
      </c>
      <c r="V5" s="8">
        <f t="shared" si="6"/>
        <v>0</v>
      </c>
      <c r="W5" s="8">
        <f t="shared" si="7"/>
        <v>0</v>
      </c>
    </row>
    <row r="6" spans="1:23" x14ac:dyDescent="0.25">
      <c r="A6" s="7" t="str">
        <f>'Raw data'!A6</f>
        <v>treatment1_t1-1</v>
      </c>
      <c r="B6" s="8" t="e">
        <f>'Raw data'!B6-AVERAGE('Raw data'!B$3:B$5)</f>
        <v>#DIV/0!</v>
      </c>
      <c r="C6" s="8" t="e">
        <f>'Raw data'!C6/SUM('Raw data'!C6:F6)*100</f>
        <v>#DIV/0!</v>
      </c>
      <c r="D6" s="8" t="e">
        <f>'Raw data'!D6/SUM('Raw data'!C6:F6)*100</f>
        <v>#DIV/0!</v>
      </c>
      <c r="E6" s="8" t="e">
        <f>'Raw data'!E6/SUM('Raw data'!C6:F6)*100</f>
        <v>#DIV/0!</v>
      </c>
      <c r="F6" s="8" t="e">
        <f>'Raw data'!F6/SUM('Raw data'!C6:F6)*100</f>
        <v>#DIV/0!</v>
      </c>
      <c r="G6" s="8" t="e">
        <f t="shared" si="0"/>
        <v>#DIV/0!</v>
      </c>
      <c r="H6" s="8" t="e">
        <f>'Raw data'!G6/SUM('Raw data'!G6:I6)*100</f>
        <v>#DIV/0!</v>
      </c>
      <c r="I6" s="8" t="e">
        <f>'Raw data'!H6/SUM('Raw data'!G6:I6)*100</f>
        <v>#DIV/0!</v>
      </c>
      <c r="J6" s="8" t="e">
        <f>'Raw data'!I6/SUM('Raw data'!G6:I6)*100</f>
        <v>#DIV/0!</v>
      </c>
      <c r="K6" s="8" t="e">
        <f t="shared" si="1"/>
        <v>#DIV/0!</v>
      </c>
      <c r="L6" s="8" t="e">
        <f t="shared" si="2"/>
        <v>#DIV/0!</v>
      </c>
      <c r="M6" s="8" t="e">
        <f>'Raw data'!J6-AVERAGE('Raw data'!J$3:J$5)</f>
        <v>#DIV/0!</v>
      </c>
      <c r="N6" s="8" t="e">
        <f>(O6*H6+P6*I6+Q6*J6+R6*F6)/100</f>
        <v>#DIV/0!</v>
      </c>
      <c r="O6" s="8">
        <f>'Raw data'!L6</f>
        <v>0</v>
      </c>
      <c r="P6" s="8">
        <f>'Raw data'!M6/1.5</f>
        <v>0</v>
      </c>
      <c r="Q6" s="8">
        <f>'Raw data'!N6/2</f>
        <v>0</v>
      </c>
      <c r="R6" s="8">
        <f>'Raw data'!O6/2</f>
        <v>0</v>
      </c>
      <c r="S6" s="8" t="e">
        <f t="shared" si="8"/>
        <v>#DIV/0!</v>
      </c>
      <c r="T6" s="8">
        <f t="shared" si="4"/>
        <v>0</v>
      </c>
      <c r="U6" s="8">
        <f t="shared" si="5"/>
        <v>0</v>
      </c>
      <c r="V6" s="8">
        <f t="shared" si="6"/>
        <v>0</v>
      </c>
      <c r="W6" s="8">
        <f t="shared" si="7"/>
        <v>0</v>
      </c>
    </row>
    <row r="7" spans="1:23" x14ac:dyDescent="0.25">
      <c r="A7" s="7" t="str">
        <f>'Raw data'!A7</f>
        <v>treatment1_t1-2</v>
      </c>
      <c r="B7" s="8" t="e">
        <f>'Raw data'!B7-AVERAGE('Raw data'!B$3:B$5)</f>
        <v>#DIV/0!</v>
      </c>
      <c r="C7" s="8" t="e">
        <f>'Raw data'!C7/SUM('Raw data'!C7:F7)*100</f>
        <v>#DIV/0!</v>
      </c>
      <c r="D7" s="8" t="e">
        <f>'Raw data'!D7/SUM('Raw data'!C7:F7)*100</f>
        <v>#DIV/0!</v>
      </c>
      <c r="E7" s="8" t="e">
        <f>'Raw data'!E7/SUM('Raw data'!C7:F7)*100</f>
        <v>#DIV/0!</v>
      </c>
      <c r="F7" s="8" t="e">
        <f>'Raw data'!F7/SUM('Raw data'!C7:F7)*100</f>
        <v>#DIV/0!</v>
      </c>
      <c r="G7" s="8" t="e">
        <f t="shared" si="0"/>
        <v>#DIV/0!</v>
      </c>
      <c r="H7" s="8" t="e">
        <f>'Raw data'!G7/SUM('Raw data'!G7:I7)*100</f>
        <v>#DIV/0!</v>
      </c>
      <c r="I7" s="8" t="e">
        <f>'Raw data'!H7/SUM('Raw data'!G7:I7)*100</f>
        <v>#DIV/0!</v>
      </c>
      <c r="J7" s="8" t="e">
        <f>'Raw data'!I7/SUM('Raw data'!G7:I7)*100</f>
        <v>#DIV/0!</v>
      </c>
      <c r="K7" s="8" t="e">
        <f t="shared" si="1"/>
        <v>#DIV/0!</v>
      </c>
      <c r="L7" s="8" t="e">
        <f t="shared" si="2"/>
        <v>#DIV/0!</v>
      </c>
      <c r="M7" s="8" t="e">
        <f>'Raw data'!J7-AVERAGE('Raw data'!J$3:J$5)</f>
        <v>#DIV/0!</v>
      </c>
      <c r="N7" s="8" t="e">
        <f>(O7*H7+P7*I7+Q7*J7+R7*F7)/100</f>
        <v>#DIV/0!</v>
      </c>
      <c r="O7" s="8">
        <f>'Raw data'!L7</f>
        <v>0</v>
      </c>
      <c r="P7" s="8">
        <f>'Raw data'!M7/1.5</f>
        <v>0</v>
      </c>
      <c r="Q7" s="8">
        <f>'Raw data'!N7/2</f>
        <v>0</v>
      </c>
      <c r="R7" s="8">
        <f>'Raw data'!O7/2</f>
        <v>0</v>
      </c>
      <c r="S7" s="8" t="e">
        <f t="shared" si="8"/>
        <v>#DIV/0!</v>
      </c>
      <c r="T7" s="8">
        <f t="shared" si="4"/>
        <v>0</v>
      </c>
      <c r="U7" s="8">
        <f t="shared" si="5"/>
        <v>0</v>
      </c>
      <c r="V7" s="8">
        <f t="shared" si="6"/>
        <v>0</v>
      </c>
      <c r="W7" s="8">
        <f t="shared" si="7"/>
        <v>0</v>
      </c>
    </row>
    <row r="8" spans="1:23" x14ac:dyDescent="0.25">
      <c r="A8" s="7" t="str">
        <f>'Raw data'!A8</f>
        <v>treatment1_t1-3</v>
      </c>
      <c r="B8" s="8" t="e">
        <f>'Raw data'!B8-AVERAGE('Raw data'!B$3:B$5)</f>
        <v>#DIV/0!</v>
      </c>
      <c r="C8" s="8" t="e">
        <f>'Raw data'!C8/SUM('Raw data'!C8:F8)*100</f>
        <v>#DIV/0!</v>
      </c>
      <c r="D8" s="8" t="e">
        <f>'Raw data'!D8/SUM('Raw data'!C8:F8)*100</f>
        <v>#DIV/0!</v>
      </c>
      <c r="E8" s="8" t="e">
        <f>'Raw data'!E8/SUM('Raw data'!C8:F8)*100</f>
        <v>#DIV/0!</v>
      </c>
      <c r="F8" s="8" t="e">
        <f>'Raw data'!F8/SUM('Raw data'!C8:F8)*100</f>
        <v>#DIV/0!</v>
      </c>
      <c r="G8" s="8" t="e">
        <f t="shared" si="0"/>
        <v>#DIV/0!</v>
      </c>
      <c r="H8" s="8" t="e">
        <f>'Raw data'!G8/SUM('Raw data'!G8:I8)*100</f>
        <v>#DIV/0!</v>
      </c>
      <c r="I8" s="8" t="e">
        <f>'Raw data'!H8/SUM('Raw data'!G8:I8)*100</f>
        <v>#DIV/0!</v>
      </c>
      <c r="J8" s="8" t="e">
        <f>'Raw data'!I8/SUM('Raw data'!G8:I8)*100</f>
        <v>#DIV/0!</v>
      </c>
      <c r="K8" s="8" t="e">
        <f t="shared" si="1"/>
        <v>#DIV/0!</v>
      </c>
      <c r="L8" s="8" t="e">
        <f t="shared" si="2"/>
        <v>#DIV/0!</v>
      </c>
      <c r="M8" s="8" t="e">
        <f>'Raw data'!J8-AVERAGE('Raw data'!J$3:J$5)</f>
        <v>#DIV/0!</v>
      </c>
      <c r="N8" s="8" t="e">
        <f>(O8*H8+P8*I8+Q8*J8+R8*F8)/100</f>
        <v>#DIV/0!</v>
      </c>
      <c r="O8" s="8">
        <f>'Raw data'!L8</f>
        <v>0</v>
      </c>
      <c r="P8" s="8">
        <f>'Raw data'!M8/1.5</f>
        <v>0</v>
      </c>
      <c r="Q8" s="8">
        <f>'Raw data'!N8/2</f>
        <v>0</v>
      </c>
      <c r="R8" s="8">
        <f>'Raw data'!O8/2</f>
        <v>0</v>
      </c>
      <c r="S8" s="8" t="e">
        <f t="shared" si="8"/>
        <v>#DIV/0!</v>
      </c>
      <c r="T8" s="8">
        <f t="shared" si="4"/>
        <v>0</v>
      </c>
      <c r="U8" s="8">
        <f t="shared" si="5"/>
        <v>0</v>
      </c>
      <c r="V8" s="8">
        <f t="shared" si="6"/>
        <v>0</v>
      </c>
      <c r="W8" s="8">
        <f t="shared" si="7"/>
        <v>0</v>
      </c>
    </row>
    <row r="9" spans="1:23" ht="14.4" x14ac:dyDescent="0.3">
      <c r="A9" s="11" t="str">
        <f>'Raw data'!A9</f>
        <v>control1_t2-1</v>
      </c>
      <c r="B9" s="12" t="e">
        <f>'Raw data'!B9-AVERAGE('Raw data'!B$9:B$11)</f>
        <v>#DIV/0!</v>
      </c>
      <c r="C9" s="12" t="e">
        <f>'Raw data'!C9/SUM('Raw data'!C9:F9)*100</f>
        <v>#DIV/0!</v>
      </c>
      <c r="D9" s="12" t="e">
        <f>'Raw data'!D9/SUM('Raw data'!C9:F9)*100</f>
        <v>#DIV/0!</v>
      </c>
      <c r="E9" s="12" t="e">
        <f>'Raw data'!E9/SUM('Raw data'!C9:F9)*100</f>
        <v>#DIV/0!</v>
      </c>
      <c r="F9" s="12" t="e">
        <f>'Raw data'!F9/SUM('Raw data'!C9:F9)*100</f>
        <v>#DIV/0!</v>
      </c>
      <c r="G9" s="12" t="e">
        <f t="shared" si="0"/>
        <v>#DIV/0!</v>
      </c>
      <c r="H9" s="12" t="e">
        <f>'Raw data'!G9/SUM('Raw data'!G9:I9)*100</f>
        <v>#DIV/0!</v>
      </c>
      <c r="I9" s="12" t="e">
        <f>'Raw data'!H9/SUM('Raw data'!G9:I9)*100</f>
        <v>#DIV/0!</v>
      </c>
      <c r="J9" s="12" t="e">
        <f>'Raw data'!I9/SUM('Raw data'!G9:I9)*100</f>
        <v>#DIV/0!</v>
      </c>
      <c r="K9" s="12" t="e">
        <f t="shared" si="1"/>
        <v>#DIV/0!</v>
      </c>
      <c r="L9" s="12" t="e">
        <f t="shared" si="2"/>
        <v>#DIV/0!</v>
      </c>
      <c r="M9" s="12" t="e">
        <f>'Raw data'!J9-AVERAGE('Raw data'!J$9:J$11)</f>
        <v>#DIV/0!</v>
      </c>
      <c r="N9" s="12" t="e">
        <f t="shared" si="3"/>
        <v>#DIV/0!</v>
      </c>
      <c r="O9" s="12">
        <f>'Raw data'!L9</f>
        <v>0</v>
      </c>
      <c r="P9" s="12">
        <f>'Raw data'!M9/1.5</f>
        <v>0</v>
      </c>
      <c r="Q9" s="12">
        <f>'Raw data'!N9/2</f>
        <v>0</v>
      </c>
      <c r="R9" s="12">
        <f>'Raw data'!O9/2</f>
        <v>0</v>
      </c>
      <c r="S9" s="12" t="e">
        <f>N9-AVERAGE(N$9:N$11)</f>
        <v>#DIV/0!</v>
      </c>
      <c r="T9" s="12">
        <f t="shared" ref="T9:T14" si="9">O9-AVERAGE(O$9:O$11)</f>
        <v>0</v>
      </c>
      <c r="U9" s="12">
        <f t="shared" ref="U9:U14" si="10">P9-AVERAGE(P$9:P$11)</f>
        <v>0</v>
      </c>
      <c r="V9" s="12">
        <f t="shared" ref="V9:V14" si="11">Q9-AVERAGE(Q$9:Q$11)</f>
        <v>0</v>
      </c>
      <c r="W9" s="12">
        <f t="shared" ref="W9:W14" si="12">R9-AVERAGE(R$9:R$11)</f>
        <v>0</v>
      </c>
    </row>
    <row r="10" spans="1:23" ht="14.4" x14ac:dyDescent="0.3">
      <c r="A10" s="11" t="str">
        <f>'Raw data'!A10</f>
        <v>control1_t2-2</v>
      </c>
      <c r="B10" s="12" t="e">
        <f>'Raw data'!B10-AVERAGE('Raw data'!B$9:B$11)</f>
        <v>#DIV/0!</v>
      </c>
      <c r="C10" s="12" t="e">
        <f>'Raw data'!C10/SUM('Raw data'!C10:F10)*100</f>
        <v>#DIV/0!</v>
      </c>
      <c r="D10" s="12" t="e">
        <f>'Raw data'!D10/SUM('Raw data'!C10:F10)*100</f>
        <v>#DIV/0!</v>
      </c>
      <c r="E10" s="12" t="e">
        <f>'Raw data'!E10/SUM('Raw data'!C10:F10)*100</f>
        <v>#DIV/0!</v>
      </c>
      <c r="F10" s="12" t="e">
        <f>'Raw data'!F10/SUM('Raw data'!C10:F10)*100</f>
        <v>#DIV/0!</v>
      </c>
      <c r="G10" s="12" t="e">
        <f t="shared" si="0"/>
        <v>#DIV/0!</v>
      </c>
      <c r="H10" s="12" t="e">
        <f>'Raw data'!G10/SUM('Raw data'!G10:I10)*100</f>
        <v>#DIV/0!</v>
      </c>
      <c r="I10" s="12" t="e">
        <f>'Raw data'!H10/SUM('Raw data'!G10:I10)*100</f>
        <v>#DIV/0!</v>
      </c>
      <c r="J10" s="12" t="e">
        <f>'Raw data'!I10/SUM('Raw data'!G10:I10)*100</f>
        <v>#DIV/0!</v>
      </c>
      <c r="K10" s="12" t="e">
        <f t="shared" si="1"/>
        <v>#DIV/0!</v>
      </c>
      <c r="L10" s="12" t="e">
        <f t="shared" si="2"/>
        <v>#DIV/0!</v>
      </c>
      <c r="M10" s="12" t="e">
        <f>'Raw data'!J10-AVERAGE('Raw data'!J$9:J$11)</f>
        <v>#DIV/0!</v>
      </c>
      <c r="N10" s="12" t="e">
        <f t="shared" si="3"/>
        <v>#DIV/0!</v>
      </c>
      <c r="O10" s="12">
        <f>'Raw data'!L10</f>
        <v>0</v>
      </c>
      <c r="P10" s="12">
        <f>'Raw data'!M10/1.5</f>
        <v>0</v>
      </c>
      <c r="Q10" s="12">
        <f>'Raw data'!N10/2</f>
        <v>0</v>
      </c>
      <c r="R10" s="12">
        <f>'Raw data'!O10/2</f>
        <v>0</v>
      </c>
      <c r="S10" s="12" t="e">
        <f t="shared" ref="S10:S14" si="13">N10-AVERAGE(N$9:N$11)</f>
        <v>#DIV/0!</v>
      </c>
      <c r="T10" s="12">
        <f t="shared" si="9"/>
        <v>0</v>
      </c>
      <c r="U10" s="12">
        <f t="shared" si="10"/>
        <v>0</v>
      </c>
      <c r="V10" s="12">
        <f t="shared" si="11"/>
        <v>0</v>
      </c>
      <c r="W10" s="12">
        <f t="shared" si="12"/>
        <v>0</v>
      </c>
    </row>
    <row r="11" spans="1:23" ht="14.4" x14ac:dyDescent="0.3">
      <c r="A11" s="11" t="str">
        <f>'Raw data'!A11</f>
        <v>control1_t2-3</v>
      </c>
      <c r="B11" s="12" t="e">
        <f>'Raw data'!B11-AVERAGE('Raw data'!B$9:B$11)</f>
        <v>#DIV/0!</v>
      </c>
      <c r="C11" s="12" t="e">
        <f>'Raw data'!C11/SUM('Raw data'!C11:F11)*100</f>
        <v>#DIV/0!</v>
      </c>
      <c r="D11" s="12" t="e">
        <f>'Raw data'!D11/SUM('Raw data'!C11:F11)*100</f>
        <v>#DIV/0!</v>
      </c>
      <c r="E11" s="12" t="e">
        <f>'Raw data'!E11/SUM('Raw data'!C11:F11)*100</f>
        <v>#DIV/0!</v>
      </c>
      <c r="F11" s="12" t="e">
        <f>'Raw data'!F11/SUM('Raw data'!C11:F11)*100</f>
        <v>#DIV/0!</v>
      </c>
      <c r="G11" s="12" t="e">
        <f t="shared" si="0"/>
        <v>#DIV/0!</v>
      </c>
      <c r="H11" s="12" t="e">
        <f>'Raw data'!G11/SUM('Raw data'!G11:I11)*100</f>
        <v>#DIV/0!</v>
      </c>
      <c r="I11" s="12" t="e">
        <f>'Raw data'!H11/SUM('Raw data'!G11:I11)*100</f>
        <v>#DIV/0!</v>
      </c>
      <c r="J11" s="12" t="e">
        <f>'Raw data'!I11/SUM('Raw data'!G11:I11)*100</f>
        <v>#DIV/0!</v>
      </c>
      <c r="K11" s="12" t="e">
        <f t="shared" si="1"/>
        <v>#DIV/0!</v>
      </c>
      <c r="L11" s="12" t="e">
        <f t="shared" si="2"/>
        <v>#DIV/0!</v>
      </c>
      <c r="M11" s="12" t="e">
        <f>'Raw data'!J11-AVERAGE('Raw data'!J$9:J$11)</f>
        <v>#DIV/0!</v>
      </c>
      <c r="N11" s="12" t="e">
        <f t="shared" si="3"/>
        <v>#DIV/0!</v>
      </c>
      <c r="O11" s="12">
        <f>'Raw data'!L11</f>
        <v>0</v>
      </c>
      <c r="P11" s="12">
        <f>'Raw data'!M11/1.5</f>
        <v>0</v>
      </c>
      <c r="Q11" s="12">
        <f>'Raw data'!N11/2</f>
        <v>0</v>
      </c>
      <c r="R11" s="12">
        <f>'Raw data'!O11/2</f>
        <v>0</v>
      </c>
      <c r="S11" s="12" t="e">
        <f t="shared" si="13"/>
        <v>#DIV/0!</v>
      </c>
      <c r="T11" s="12">
        <f t="shared" si="9"/>
        <v>0</v>
      </c>
      <c r="U11" s="12">
        <f t="shared" si="10"/>
        <v>0</v>
      </c>
      <c r="V11" s="12">
        <f t="shared" si="11"/>
        <v>0</v>
      </c>
      <c r="W11" s="12">
        <f t="shared" si="12"/>
        <v>0</v>
      </c>
    </row>
    <row r="12" spans="1:23" ht="14.4" x14ac:dyDescent="0.3">
      <c r="A12" s="11" t="str">
        <f>'Raw data'!A12</f>
        <v>treatment1_t2-1</v>
      </c>
      <c r="B12" s="12" t="e">
        <f>'Raw data'!B12-AVERAGE('Raw data'!B$9:B$11)</f>
        <v>#DIV/0!</v>
      </c>
      <c r="C12" s="12" t="e">
        <f>'Raw data'!C12/SUM('Raw data'!C12:F12)*100</f>
        <v>#DIV/0!</v>
      </c>
      <c r="D12" s="12" t="e">
        <f>'Raw data'!D12/SUM('Raw data'!C12:F12)*100</f>
        <v>#DIV/0!</v>
      </c>
      <c r="E12" s="12" t="e">
        <f>'Raw data'!E12/SUM('Raw data'!C12:F12)*100</f>
        <v>#DIV/0!</v>
      </c>
      <c r="F12" s="12" t="e">
        <f>'Raw data'!F12/SUM('Raw data'!C12:F12)*100</f>
        <v>#DIV/0!</v>
      </c>
      <c r="G12" s="12" t="e">
        <f t="shared" si="0"/>
        <v>#DIV/0!</v>
      </c>
      <c r="H12" s="12" t="e">
        <f>'Raw data'!G12/SUM('Raw data'!G12:I12)*100</f>
        <v>#DIV/0!</v>
      </c>
      <c r="I12" s="12" t="e">
        <f>'Raw data'!H12/SUM('Raw data'!G12:I12)*100</f>
        <v>#DIV/0!</v>
      </c>
      <c r="J12" s="12" t="e">
        <f>'Raw data'!I12/SUM('Raw data'!G12:I12)*100</f>
        <v>#DIV/0!</v>
      </c>
      <c r="K12" s="12" t="e">
        <f t="shared" si="1"/>
        <v>#DIV/0!</v>
      </c>
      <c r="L12" s="12" t="e">
        <f t="shared" si="2"/>
        <v>#DIV/0!</v>
      </c>
      <c r="M12" s="12" t="e">
        <f>'Raw data'!J12-AVERAGE('Raw data'!J$9:J$11)</f>
        <v>#DIV/0!</v>
      </c>
      <c r="N12" s="12" t="e">
        <f t="shared" si="3"/>
        <v>#DIV/0!</v>
      </c>
      <c r="O12" s="12">
        <f>'Raw data'!L12</f>
        <v>0</v>
      </c>
      <c r="P12" s="12">
        <f>'Raw data'!M12/1.5</f>
        <v>0</v>
      </c>
      <c r="Q12" s="12">
        <f>'Raw data'!N12/2</f>
        <v>0</v>
      </c>
      <c r="R12" s="12">
        <f>'Raw data'!O12/2</f>
        <v>0</v>
      </c>
      <c r="S12" s="12" t="e">
        <f t="shared" si="13"/>
        <v>#DIV/0!</v>
      </c>
      <c r="T12" s="12">
        <f t="shared" si="9"/>
        <v>0</v>
      </c>
      <c r="U12" s="12">
        <f t="shared" si="10"/>
        <v>0</v>
      </c>
      <c r="V12" s="12">
        <f t="shared" si="11"/>
        <v>0</v>
      </c>
      <c r="W12" s="12">
        <f t="shared" si="12"/>
        <v>0</v>
      </c>
    </row>
    <row r="13" spans="1:23" ht="14.4" x14ac:dyDescent="0.3">
      <c r="A13" s="11" t="str">
        <f>'Raw data'!A13</f>
        <v>treatment1_t2-2</v>
      </c>
      <c r="B13" s="12" t="e">
        <f>'Raw data'!B13-AVERAGE('Raw data'!B$9:B$11)</f>
        <v>#DIV/0!</v>
      </c>
      <c r="C13" s="12" t="e">
        <f>'Raw data'!C13/SUM('Raw data'!C13:F13)*100</f>
        <v>#DIV/0!</v>
      </c>
      <c r="D13" s="12" t="e">
        <f>'Raw data'!D13/SUM('Raw data'!C13:F13)*100</f>
        <v>#DIV/0!</v>
      </c>
      <c r="E13" s="12" t="e">
        <f>'Raw data'!E13/SUM('Raw data'!C13:F13)*100</f>
        <v>#DIV/0!</v>
      </c>
      <c r="F13" s="12" t="e">
        <f>'Raw data'!F13/SUM('Raw data'!C13:F13)*100</f>
        <v>#DIV/0!</v>
      </c>
      <c r="G13" s="12" t="e">
        <f t="shared" si="0"/>
        <v>#DIV/0!</v>
      </c>
      <c r="H13" s="12" t="e">
        <f>'Raw data'!G13/SUM('Raw data'!G13:I13)*100</f>
        <v>#DIV/0!</v>
      </c>
      <c r="I13" s="12" t="e">
        <f>'Raw data'!H13/SUM('Raw data'!G13:I13)*100</f>
        <v>#DIV/0!</v>
      </c>
      <c r="J13" s="12" t="e">
        <f>'Raw data'!I13/SUM('Raw data'!G13:I13)*100</f>
        <v>#DIV/0!</v>
      </c>
      <c r="K13" s="12" t="e">
        <f t="shared" si="1"/>
        <v>#DIV/0!</v>
      </c>
      <c r="L13" s="12" t="e">
        <f t="shared" si="2"/>
        <v>#DIV/0!</v>
      </c>
      <c r="M13" s="12" t="e">
        <f>'Raw data'!J13-AVERAGE('Raw data'!J$9:J$11)</f>
        <v>#DIV/0!</v>
      </c>
      <c r="N13" s="12" t="e">
        <f t="shared" si="3"/>
        <v>#DIV/0!</v>
      </c>
      <c r="O13" s="12">
        <f>'Raw data'!L13</f>
        <v>0</v>
      </c>
      <c r="P13" s="12">
        <f>'Raw data'!M13/1.5</f>
        <v>0</v>
      </c>
      <c r="Q13" s="12">
        <f>'Raw data'!N13/2</f>
        <v>0</v>
      </c>
      <c r="R13" s="12">
        <f>'Raw data'!O13/2</f>
        <v>0</v>
      </c>
      <c r="S13" s="12" t="e">
        <f t="shared" si="13"/>
        <v>#DIV/0!</v>
      </c>
      <c r="T13" s="12">
        <f t="shared" si="9"/>
        <v>0</v>
      </c>
      <c r="U13" s="12">
        <f t="shared" si="10"/>
        <v>0</v>
      </c>
      <c r="V13" s="12">
        <f t="shared" si="11"/>
        <v>0</v>
      </c>
      <c r="W13" s="12">
        <f t="shared" si="12"/>
        <v>0</v>
      </c>
    </row>
    <row r="14" spans="1:23" ht="14.4" x14ac:dyDescent="0.3">
      <c r="A14" s="11" t="str">
        <f>'Raw data'!A14</f>
        <v>treatment1_t2-3</v>
      </c>
      <c r="B14" s="12" t="e">
        <f>'Raw data'!B14-AVERAGE('Raw data'!B$9:B$11)</f>
        <v>#DIV/0!</v>
      </c>
      <c r="C14" s="12" t="e">
        <f>'Raw data'!C14/SUM('Raw data'!C14:F14)*100</f>
        <v>#DIV/0!</v>
      </c>
      <c r="D14" s="12" t="e">
        <f>'Raw data'!D14/SUM('Raw data'!C14:F14)*100</f>
        <v>#DIV/0!</v>
      </c>
      <c r="E14" s="12" t="e">
        <f>'Raw data'!E14/SUM('Raw data'!C14:F14)*100</f>
        <v>#DIV/0!</v>
      </c>
      <c r="F14" s="12" t="e">
        <f>'Raw data'!F14/SUM('Raw data'!C14:F14)*100</f>
        <v>#DIV/0!</v>
      </c>
      <c r="G14" s="12" t="e">
        <f t="shared" si="0"/>
        <v>#DIV/0!</v>
      </c>
      <c r="H14" s="12" t="e">
        <f>'Raw data'!G14/SUM('Raw data'!G14:I14)*100</f>
        <v>#DIV/0!</v>
      </c>
      <c r="I14" s="12" t="e">
        <f>'Raw data'!H14/SUM('Raw data'!G14:I14)*100</f>
        <v>#DIV/0!</v>
      </c>
      <c r="J14" s="12" t="e">
        <f>'Raw data'!I14/SUM('Raw data'!G14:I14)*100</f>
        <v>#DIV/0!</v>
      </c>
      <c r="K14" s="12" t="e">
        <f t="shared" si="1"/>
        <v>#DIV/0!</v>
      </c>
      <c r="L14" s="12" t="e">
        <f t="shared" si="2"/>
        <v>#DIV/0!</v>
      </c>
      <c r="M14" s="12" t="e">
        <f>'Raw data'!J14-AVERAGE('Raw data'!J$9:J$11)</f>
        <v>#DIV/0!</v>
      </c>
      <c r="N14" s="12" t="e">
        <f t="shared" si="3"/>
        <v>#DIV/0!</v>
      </c>
      <c r="O14" s="12">
        <f>'Raw data'!L14</f>
        <v>0</v>
      </c>
      <c r="P14" s="12">
        <f>'Raw data'!M14/1.5</f>
        <v>0</v>
      </c>
      <c r="Q14" s="12">
        <f>'Raw data'!N14/2</f>
        <v>0</v>
      </c>
      <c r="R14" s="12">
        <f>'Raw data'!O14/2</f>
        <v>0</v>
      </c>
      <c r="S14" s="12" t="e">
        <f t="shared" si="13"/>
        <v>#DIV/0!</v>
      </c>
      <c r="T14" s="12">
        <f t="shared" si="9"/>
        <v>0</v>
      </c>
      <c r="U14" s="12">
        <f t="shared" si="10"/>
        <v>0</v>
      </c>
      <c r="V14" s="12">
        <f t="shared" si="11"/>
        <v>0</v>
      </c>
      <c r="W14" s="12">
        <f t="shared" si="12"/>
        <v>0</v>
      </c>
    </row>
    <row r="15" spans="1:23" ht="22.8" x14ac:dyDescent="0.4">
      <c r="A15" s="41" t="s">
        <v>20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</row>
    <row r="16" spans="1:23" x14ac:dyDescent="0.25">
      <c r="A16" s="40" t="s">
        <v>21</v>
      </c>
      <c r="B16" t="s">
        <v>2</v>
      </c>
      <c r="C16" t="s">
        <v>0</v>
      </c>
      <c r="D16" t="s">
        <v>1</v>
      </c>
      <c r="E16" t="s">
        <v>7</v>
      </c>
      <c r="F16" t="s">
        <v>6</v>
      </c>
      <c r="G16" s="1" t="s">
        <v>43</v>
      </c>
      <c r="H16" t="s">
        <v>12</v>
      </c>
      <c r="I16" t="s">
        <v>13</v>
      </c>
      <c r="J16" t="s">
        <v>14</v>
      </c>
      <c r="K16" s="1" t="s">
        <v>43</v>
      </c>
      <c r="L16" t="s">
        <v>11</v>
      </c>
      <c r="M16" t="s">
        <v>5</v>
      </c>
      <c r="N16" s="1" t="s">
        <v>52</v>
      </c>
      <c r="O16" t="s">
        <v>53</v>
      </c>
      <c r="P16" s="1" t="s">
        <v>54</v>
      </c>
      <c r="Q16" s="1" t="s">
        <v>55</v>
      </c>
      <c r="R16" s="1" t="s">
        <v>56</v>
      </c>
      <c r="S16" s="1" t="s">
        <v>57</v>
      </c>
      <c r="T16" s="1" t="s">
        <v>58</v>
      </c>
      <c r="U16" s="1" t="s">
        <v>59</v>
      </c>
      <c r="V16" s="1" t="s">
        <v>60</v>
      </c>
      <c r="W16" s="1" t="s">
        <v>61</v>
      </c>
    </row>
    <row r="17" spans="1:23" x14ac:dyDescent="0.25">
      <c r="A17" s="13" t="str">
        <f>'Raw data'!A17</f>
        <v>control2_t1-1</v>
      </c>
      <c r="B17" s="14" t="e">
        <f>'Raw data'!B17-AVERAGE('Raw data'!B$17:B$19)</f>
        <v>#DIV/0!</v>
      </c>
      <c r="C17" s="14" t="e">
        <f>'Raw data'!C17/SUM('Raw data'!C17:F17)*100</f>
        <v>#DIV/0!</v>
      </c>
      <c r="D17" s="14" t="e">
        <f>'Raw data'!D17/SUM('Raw data'!C17:F17)*100</f>
        <v>#DIV/0!</v>
      </c>
      <c r="E17" s="14" t="e">
        <f>'Raw data'!E17/SUM('Raw data'!C17:F17)*100</f>
        <v>#DIV/0!</v>
      </c>
      <c r="F17" s="14" t="e">
        <f>'Raw data'!F17/SUM('Raw data'!C17:F17)*100</f>
        <v>#DIV/0!</v>
      </c>
      <c r="G17" s="14" t="e">
        <f t="shared" ref="G17:G28" si="14">SUM(C17:F17)</f>
        <v>#DIV/0!</v>
      </c>
      <c r="H17" s="14" t="e">
        <f>'Raw data'!G17/SUM('Raw data'!G17:I17)*100</f>
        <v>#DIV/0!</v>
      </c>
      <c r="I17" s="14" t="e">
        <f>'Raw data'!H17/SUM('Raw data'!G17:I17)*100</f>
        <v>#DIV/0!</v>
      </c>
      <c r="J17" s="14" t="e">
        <f>'Raw data'!I17/SUM('Raw data'!G17:I17)*100</f>
        <v>#DIV/0!</v>
      </c>
      <c r="K17" s="14" t="e">
        <f t="shared" ref="K17:K28" si="15">SUM(H17:J17)</f>
        <v>#DIV/0!</v>
      </c>
      <c r="L17" s="14" t="e">
        <f t="shared" ref="L17:L28" si="16">J17-F17</f>
        <v>#DIV/0!</v>
      </c>
      <c r="M17" s="14" t="e">
        <f>'Raw data'!J17-AVERAGE('Raw data'!J$3:J$5)</f>
        <v>#DIV/0!</v>
      </c>
      <c r="N17" s="14" t="e">
        <f t="shared" ref="N17:N28" si="17">(O17*H17+P17*I17+Q17*J17+R17*F17)/100</f>
        <v>#DIV/0!</v>
      </c>
      <c r="O17" s="14">
        <f>'Raw data'!L17</f>
        <v>0</v>
      </c>
      <c r="P17" s="14">
        <f>'Raw data'!M17/1.5</f>
        <v>0</v>
      </c>
      <c r="Q17" s="14">
        <f>'Raw data'!N17/2</f>
        <v>0</v>
      </c>
      <c r="R17" s="14">
        <f>'Raw data'!O17/2</f>
        <v>0</v>
      </c>
      <c r="S17" s="14" t="e">
        <f>N17-AVERAGE(N$17:N$19)</f>
        <v>#DIV/0!</v>
      </c>
      <c r="T17" s="14">
        <f t="shared" ref="T17:T22" si="18">O17-AVERAGE(O$17:O$19)</f>
        <v>0</v>
      </c>
      <c r="U17" s="14">
        <f t="shared" ref="U17:U22" si="19">P17-AVERAGE(P$17:P$19)</f>
        <v>0</v>
      </c>
      <c r="V17" s="14">
        <f t="shared" ref="V17:V22" si="20">Q17-AVERAGE(Q$17:Q$19)</f>
        <v>0</v>
      </c>
      <c r="W17" s="14">
        <f t="shared" ref="W17:W22" si="21">R17-AVERAGE(R$17:R$19)</f>
        <v>0</v>
      </c>
    </row>
    <row r="18" spans="1:23" x14ac:dyDescent="0.25">
      <c r="A18" s="13" t="str">
        <f>'Raw data'!A18</f>
        <v>control2_t1-2</v>
      </c>
      <c r="B18" s="14" t="e">
        <f>'Raw data'!B18-AVERAGE('Raw data'!B$17:B$19)</f>
        <v>#DIV/0!</v>
      </c>
      <c r="C18" s="14" t="e">
        <f>'Raw data'!C18/SUM('Raw data'!C18:F18)*100</f>
        <v>#DIV/0!</v>
      </c>
      <c r="D18" s="14" t="e">
        <f>'Raw data'!D18/SUM('Raw data'!C18:F18)*100</f>
        <v>#DIV/0!</v>
      </c>
      <c r="E18" s="14" t="e">
        <f>'Raw data'!E18/SUM('Raw data'!C18:F18)*100</f>
        <v>#DIV/0!</v>
      </c>
      <c r="F18" s="14" t="e">
        <f>'Raw data'!F18/SUM('Raw data'!C18:F18)*100</f>
        <v>#DIV/0!</v>
      </c>
      <c r="G18" s="14" t="e">
        <f t="shared" si="14"/>
        <v>#DIV/0!</v>
      </c>
      <c r="H18" s="14" t="e">
        <f>'Raw data'!G18/SUM('Raw data'!G18:I18)*100</f>
        <v>#DIV/0!</v>
      </c>
      <c r="I18" s="14" t="e">
        <f>'Raw data'!H18/SUM('Raw data'!G18:I18)*100</f>
        <v>#DIV/0!</v>
      </c>
      <c r="J18" s="14" t="e">
        <f>'Raw data'!I18/SUM('Raw data'!G18:I18)*100</f>
        <v>#DIV/0!</v>
      </c>
      <c r="K18" s="14" t="e">
        <f t="shared" si="15"/>
        <v>#DIV/0!</v>
      </c>
      <c r="L18" s="14" t="e">
        <f t="shared" si="16"/>
        <v>#DIV/0!</v>
      </c>
      <c r="M18" s="14" t="e">
        <f>'Raw data'!J18-AVERAGE('Raw data'!J$3:J$5)</f>
        <v>#DIV/0!</v>
      </c>
      <c r="N18" s="14" t="e">
        <f t="shared" si="17"/>
        <v>#DIV/0!</v>
      </c>
      <c r="O18" s="14">
        <f>'Raw data'!L18</f>
        <v>0</v>
      </c>
      <c r="P18" s="14">
        <f>'Raw data'!M18/1.5</f>
        <v>0</v>
      </c>
      <c r="Q18" s="14">
        <f>'Raw data'!N18/2</f>
        <v>0</v>
      </c>
      <c r="R18" s="14">
        <f>'Raw data'!O18/2</f>
        <v>0</v>
      </c>
      <c r="S18" s="14" t="e">
        <f t="shared" ref="S18:S22" si="22">N18-AVERAGE(N$17:N$19)</f>
        <v>#DIV/0!</v>
      </c>
      <c r="T18" s="14">
        <f t="shared" si="18"/>
        <v>0</v>
      </c>
      <c r="U18" s="14">
        <f t="shared" si="19"/>
        <v>0</v>
      </c>
      <c r="V18" s="14">
        <f t="shared" si="20"/>
        <v>0</v>
      </c>
      <c r="W18" s="14">
        <f t="shared" si="21"/>
        <v>0</v>
      </c>
    </row>
    <row r="19" spans="1:23" x14ac:dyDescent="0.25">
      <c r="A19" s="13" t="str">
        <f>'Raw data'!A19</f>
        <v>control2_t1-3</v>
      </c>
      <c r="B19" s="14" t="e">
        <f>'Raw data'!B19-AVERAGE('Raw data'!B$17:B$19)</f>
        <v>#DIV/0!</v>
      </c>
      <c r="C19" s="14" t="e">
        <f>'Raw data'!C19/SUM('Raw data'!C19:F19)*100</f>
        <v>#DIV/0!</v>
      </c>
      <c r="D19" s="14" t="e">
        <f>'Raw data'!D19/SUM('Raw data'!C19:F19)*100</f>
        <v>#DIV/0!</v>
      </c>
      <c r="E19" s="14" t="e">
        <f>'Raw data'!E19/SUM('Raw data'!C19:F19)*100</f>
        <v>#DIV/0!</v>
      </c>
      <c r="F19" s="14" t="e">
        <f>'Raw data'!F19/SUM('Raw data'!C19:F19)*100</f>
        <v>#DIV/0!</v>
      </c>
      <c r="G19" s="14" t="e">
        <f t="shared" si="14"/>
        <v>#DIV/0!</v>
      </c>
      <c r="H19" s="14" t="e">
        <f>'Raw data'!G19/SUM('Raw data'!G19:I19)*100</f>
        <v>#DIV/0!</v>
      </c>
      <c r="I19" s="14" t="e">
        <f>'Raw data'!H19/SUM('Raw data'!G19:I19)*100</f>
        <v>#DIV/0!</v>
      </c>
      <c r="J19" s="14" t="e">
        <f>'Raw data'!I19/SUM('Raw data'!G19:I19)*100</f>
        <v>#DIV/0!</v>
      </c>
      <c r="K19" s="14" t="e">
        <f t="shared" si="15"/>
        <v>#DIV/0!</v>
      </c>
      <c r="L19" s="14" t="e">
        <f t="shared" si="16"/>
        <v>#DIV/0!</v>
      </c>
      <c r="M19" s="14" t="e">
        <f>'Raw data'!J19-AVERAGE('Raw data'!J$3:J$5)</f>
        <v>#DIV/0!</v>
      </c>
      <c r="N19" s="14" t="e">
        <f t="shared" si="17"/>
        <v>#DIV/0!</v>
      </c>
      <c r="O19" s="14">
        <f>'Raw data'!L19</f>
        <v>0</v>
      </c>
      <c r="P19" s="14">
        <f>'Raw data'!M19/1.5</f>
        <v>0</v>
      </c>
      <c r="Q19" s="14">
        <f>'Raw data'!N19/2</f>
        <v>0</v>
      </c>
      <c r="R19" s="14">
        <f>'Raw data'!O19/2</f>
        <v>0</v>
      </c>
      <c r="S19" s="14" t="e">
        <f t="shared" si="22"/>
        <v>#DIV/0!</v>
      </c>
      <c r="T19" s="14">
        <f t="shared" si="18"/>
        <v>0</v>
      </c>
      <c r="U19" s="14">
        <f t="shared" si="19"/>
        <v>0</v>
      </c>
      <c r="V19" s="14">
        <f t="shared" si="20"/>
        <v>0</v>
      </c>
      <c r="W19" s="14">
        <f t="shared" si="21"/>
        <v>0</v>
      </c>
    </row>
    <row r="20" spans="1:23" x14ac:dyDescent="0.25">
      <c r="A20" s="13" t="str">
        <f>'Raw data'!A20</f>
        <v>treatment2_t1-1</v>
      </c>
      <c r="B20" s="14" t="e">
        <f>'Raw data'!B20-AVERAGE('Raw data'!B$17:B$19)</f>
        <v>#DIV/0!</v>
      </c>
      <c r="C20" s="14" t="e">
        <f>'Raw data'!C20/SUM('Raw data'!C20:F20)*100</f>
        <v>#DIV/0!</v>
      </c>
      <c r="D20" s="14" t="e">
        <f>'Raw data'!D20/SUM('Raw data'!C20:F20)*100</f>
        <v>#DIV/0!</v>
      </c>
      <c r="E20" s="14" t="e">
        <f>'Raw data'!E20/SUM('Raw data'!C20:F20)*100</f>
        <v>#DIV/0!</v>
      </c>
      <c r="F20" s="14" t="e">
        <f>'Raw data'!F20/SUM('Raw data'!C20:F20)*100</f>
        <v>#DIV/0!</v>
      </c>
      <c r="G20" s="14" t="e">
        <f t="shared" si="14"/>
        <v>#DIV/0!</v>
      </c>
      <c r="H20" s="14" t="e">
        <f>'Raw data'!G20/SUM('Raw data'!G20:I20)*100</f>
        <v>#DIV/0!</v>
      </c>
      <c r="I20" s="14" t="e">
        <f>'Raw data'!H20/SUM('Raw data'!G20:I20)*100</f>
        <v>#DIV/0!</v>
      </c>
      <c r="J20" s="14" t="e">
        <f>'Raw data'!I20/SUM('Raw data'!G20:I20)*100</f>
        <v>#DIV/0!</v>
      </c>
      <c r="K20" s="14" t="e">
        <f t="shared" si="15"/>
        <v>#DIV/0!</v>
      </c>
      <c r="L20" s="14" t="e">
        <f t="shared" si="16"/>
        <v>#DIV/0!</v>
      </c>
      <c r="M20" s="14" t="e">
        <f>'Raw data'!J20-AVERAGE('Raw data'!J$3:J$5)</f>
        <v>#DIV/0!</v>
      </c>
      <c r="N20" s="14" t="e">
        <f t="shared" si="17"/>
        <v>#DIV/0!</v>
      </c>
      <c r="O20" s="14">
        <f>'Raw data'!L20</f>
        <v>0</v>
      </c>
      <c r="P20" s="14">
        <f>'Raw data'!M20/1.5</f>
        <v>0</v>
      </c>
      <c r="Q20" s="14">
        <f>'Raw data'!N20/2</f>
        <v>0</v>
      </c>
      <c r="R20" s="14">
        <f>'Raw data'!O20/2</f>
        <v>0</v>
      </c>
      <c r="S20" s="14" t="e">
        <f t="shared" si="22"/>
        <v>#DIV/0!</v>
      </c>
      <c r="T20" s="14">
        <f t="shared" si="18"/>
        <v>0</v>
      </c>
      <c r="U20" s="14">
        <f t="shared" si="19"/>
        <v>0</v>
      </c>
      <c r="V20" s="14">
        <f t="shared" si="20"/>
        <v>0</v>
      </c>
      <c r="W20" s="14">
        <f t="shared" si="21"/>
        <v>0</v>
      </c>
    </row>
    <row r="21" spans="1:23" x14ac:dyDescent="0.25">
      <c r="A21" s="13" t="str">
        <f>'Raw data'!A21</f>
        <v>treatment2_t1-2</v>
      </c>
      <c r="B21" s="14" t="e">
        <f>'Raw data'!B21-AVERAGE('Raw data'!B$17:B$19)</f>
        <v>#DIV/0!</v>
      </c>
      <c r="C21" s="14" t="e">
        <f>'Raw data'!C21/SUM('Raw data'!C21:F21)*100</f>
        <v>#DIV/0!</v>
      </c>
      <c r="D21" s="14" t="e">
        <f>'Raw data'!D21/SUM('Raw data'!C21:F21)*100</f>
        <v>#DIV/0!</v>
      </c>
      <c r="E21" s="14" t="e">
        <f>'Raw data'!E21/SUM('Raw data'!C21:F21)*100</f>
        <v>#DIV/0!</v>
      </c>
      <c r="F21" s="14" t="e">
        <f>'Raw data'!F21/SUM('Raw data'!C21:F21)*100</f>
        <v>#DIV/0!</v>
      </c>
      <c r="G21" s="14" t="e">
        <f t="shared" si="14"/>
        <v>#DIV/0!</v>
      </c>
      <c r="H21" s="14" t="e">
        <f>'Raw data'!G21/SUM('Raw data'!G21:I21)*100</f>
        <v>#DIV/0!</v>
      </c>
      <c r="I21" s="14" t="e">
        <f>'Raw data'!H21/SUM('Raw data'!G21:I21)*100</f>
        <v>#DIV/0!</v>
      </c>
      <c r="J21" s="14" t="e">
        <f>'Raw data'!I21/SUM('Raw data'!G21:I21)*100</f>
        <v>#DIV/0!</v>
      </c>
      <c r="K21" s="14" t="e">
        <f t="shared" si="15"/>
        <v>#DIV/0!</v>
      </c>
      <c r="L21" s="14" t="e">
        <f t="shared" si="16"/>
        <v>#DIV/0!</v>
      </c>
      <c r="M21" s="14" t="e">
        <f>'Raw data'!J21-AVERAGE('Raw data'!J$3:J$5)</f>
        <v>#DIV/0!</v>
      </c>
      <c r="N21" s="14" t="e">
        <f t="shared" si="17"/>
        <v>#DIV/0!</v>
      </c>
      <c r="O21" s="14">
        <f>'Raw data'!L21</f>
        <v>0</v>
      </c>
      <c r="P21" s="14">
        <f>'Raw data'!M21/1.5</f>
        <v>0</v>
      </c>
      <c r="Q21" s="14">
        <f>'Raw data'!N21/2</f>
        <v>0</v>
      </c>
      <c r="R21" s="14">
        <f>'Raw data'!O21/2</f>
        <v>0</v>
      </c>
      <c r="S21" s="14" t="e">
        <f t="shared" si="22"/>
        <v>#DIV/0!</v>
      </c>
      <c r="T21" s="14">
        <f t="shared" si="18"/>
        <v>0</v>
      </c>
      <c r="U21" s="14">
        <f t="shared" si="19"/>
        <v>0</v>
      </c>
      <c r="V21" s="14">
        <f t="shared" si="20"/>
        <v>0</v>
      </c>
      <c r="W21" s="14">
        <f t="shared" si="21"/>
        <v>0</v>
      </c>
    </row>
    <row r="22" spans="1:23" x14ac:dyDescent="0.25">
      <c r="A22" s="13" t="str">
        <f>'Raw data'!A22</f>
        <v>treatment2_t1-3</v>
      </c>
      <c r="B22" s="14" t="e">
        <f>'Raw data'!B22-AVERAGE('Raw data'!B$17:B$19)</f>
        <v>#DIV/0!</v>
      </c>
      <c r="C22" s="14" t="e">
        <f>'Raw data'!C22/SUM('Raw data'!C22:F22)*100</f>
        <v>#DIV/0!</v>
      </c>
      <c r="D22" s="14" t="e">
        <f>'Raw data'!D22/SUM('Raw data'!C22:F22)*100</f>
        <v>#DIV/0!</v>
      </c>
      <c r="E22" s="14" t="e">
        <f>'Raw data'!E22/SUM('Raw data'!C22:F22)*100</f>
        <v>#DIV/0!</v>
      </c>
      <c r="F22" s="14" t="e">
        <f>'Raw data'!F22/SUM('Raw data'!C22:F22)*100</f>
        <v>#DIV/0!</v>
      </c>
      <c r="G22" s="14" t="e">
        <f t="shared" si="14"/>
        <v>#DIV/0!</v>
      </c>
      <c r="H22" s="14" t="e">
        <f>'Raw data'!G22/SUM('Raw data'!G22:I22)*100</f>
        <v>#DIV/0!</v>
      </c>
      <c r="I22" s="14" t="e">
        <f>'Raw data'!H22/SUM('Raw data'!G22:I22)*100</f>
        <v>#DIV/0!</v>
      </c>
      <c r="J22" s="14" t="e">
        <f>'Raw data'!I22/SUM('Raw data'!G22:I22)*100</f>
        <v>#DIV/0!</v>
      </c>
      <c r="K22" s="14" t="e">
        <f t="shared" si="15"/>
        <v>#DIV/0!</v>
      </c>
      <c r="L22" s="14" t="e">
        <f t="shared" si="16"/>
        <v>#DIV/0!</v>
      </c>
      <c r="M22" s="14" t="e">
        <f>'Raw data'!J22-AVERAGE('Raw data'!J$3:J$5)</f>
        <v>#DIV/0!</v>
      </c>
      <c r="N22" s="14" t="e">
        <f t="shared" si="17"/>
        <v>#DIV/0!</v>
      </c>
      <c r="O22" s="14">
        <f>'Raw data'!L22</f>
        <v>0</v>
      </c>
      <c r="P22" s="14">
        <f>'Raw data'!M22/1.5</f>
        <v>0</v>
      </c>
      <c r="Q22" s="14">
        <f>'Raw data'!N22/2</f>
        <v>0</v>
      </c>
      <c r="R22" s="14">
        <f>'Raw data'!O22/2</f>
        <v>0</v>
      </c>
      <c r="S22" s="14" t="e">
        <f t="shared" si="22"/>
        <v>#DIV/0!</v>
      </c>
      <c r="T22" s="14">
        <f t="shared" si="18"/>
        <v>0</v>
      </c>
      <c r="U22" s="14">
        <f t="shared" si="19"/>
        <v>0</v>
      </c>
      <c r="V22" s="14">
        <f t="shared" si="20"/>
        <v>0</v>
      </c>
      <c r="W22" s="14">
        <f t="shared" si="21"/>
        <v>0</v>
      </c>
    </row>
    <row r="23" spans="1:23" ht="14.4" x14ac:dyDescent="0.3">
      <c r="A23" s="9" t="str">
        <f>'Raw data'!A23</f>
        <v>control2_t2-1</v>
      </c>
      <c r="B23" s="10" t="e">
        <f>'Raw data'!B23-AVERAGE('Raw data'!B$23:B$25)</f>
        <v>#DIV/0!</v>
      </c>
      <c r="C23" s="10" t="e">
        <f>'Raw data'!C23/SUM('Raw data'!C23:F23)*100</f>
        <v>#DIV/0!</v>
      </c>
      <c r="D23" s="10" t="e">
        <f>'Raw data'!D23/SUM('Raw data'!C23:F23)*100</f>
        <v>#DIV/0!</v>
      </c>
      <c r="E23" s="10" t="e">
        <f>'Raw data'!E23/SUM('Raw data'!C23:F23)*100</f>
        <v>#DIV/0!</v>
      </c>
      <c r="F23" s="10" t="e">
        <f>'Raw data'!F23/SUM('Raw data'!C23:F23)*100</f>
        <v>#DIV/0!</v>
      </c>
      <c r="G23" s="10" t="e">
        <f t="shared" si="14"/>
        <v>#DIV/0!</v>
      </c>
      <c r="H23" s="10" t="e">
        <f>'Raw data'!G23/SUM('Raw data'!G23:I23)*100</f>
        <v>#DIV/0!</v>
      </c>
      <c r="I23" s="10" t="e">
        <f>'Raw data'!H23/SUM('Raw data'!G23:I23)*100</f>
        <v>#DIV/0!</v>
      </c>
      <c r="J23" s="10" t="e">
        <f>'Raw data'!I23/SUM('Raw data'!G23:I23)*100</f>
        <v>#DIV/0!</v>
      </c>
      <c r="K23" s="10" t="e">
        <f t="shared" si="15"/>
        <v>#DIV/0!</v>
      </c>
      <c r="L23" s="10" t="e">
        <f t="shared" si="16"/>
        <v>#DIV/0!</v>
      </c>
      <c r="M23" s="10" t="e">
        <f>'Raw data'!J23-AVERAGE('Raw data'!J$9:J$11)</f>
        <v>#DIV/0!</v>
      </c>
      <c r="N23" s="10" t="e">
        <f t="shared" si="17"/>
        <v>#DIV/0!</v>
      </c>
      <c r="O23" s="10">
        <f>'Raw data'!L23</f>
        <v>0</v>
      </c>
      <c r="P23" s="10">
        <f>'Raw data'!M23/1.5</f>
        <v>0</v>
      </c>
      <c r="Q23" s="10">
        <f>'Raw data'!N23/2</f>
        <v>0</v>
      </c>
      <c r="R23" s="10">
        <f>'Raw data'!O23/2</f>
        <v>0</v>
      </c>
      <c r="S23" s="10" t="e">
        <f>N23-AVERAGE(N$23:N$25)</f>
        <v>#DIV/0!</v>
      </c>
      <c r="T23" s="10">
        <f t="shared" ref="T23:T28" si="23">O23-AVERAGE(O$23:O$25)</f>
        <v>0</v>
      </c>
      <c r="U23" s="10">
        <f t="shared" ref="U23:U28" si="24">P23-AVERAGE(P$23:P$25)</f>
        <v>0</v>
      </c>
      <c r="V23" s="10">
        <f t="shared" ref="V23:V28" si="25">Q23-AVERAGE(Q$23:Q$25)</f>
        <v>0</v>
      </c>
      <c r="W23" s="10">
        <f t="shared" ref="W23:W28" si="26">R23-AVERAGE(R$23:R$25)</f>
        <v>0</v>
      </c>
    </row>
    <row r="24" spans="1:23" ht="14.4" x14ac:dyDescent="0.3">
      <c r="A24" s="9" t="str">
        <f>'Raw data'!A24</f>
        <v>control2_t2-2</v>
      </c>
      <c r="B24" s="10" t="e">
        <f>'Raw data'!B24-AVERAGE('Raw data'!B$23:B$25)</f>
        <v>#DIV/0!</v>
      </c>
      <c r="C24" s="10" t="e">
        <f>'Raw data'!C24/SUM('Raw data'!C24:F24)*100</f>
        <v>#DIV/0!</v>
      </c>
      <c r="D24" s="10" t="e">
        <f>'Raw data'!D24/SUM('Raw data'!C24:F24)*100</f>
        <v>#DIV/0!</v>
      </c>
      <c r="E24" s="10" t="e">
        <f>'Raw data'!E24/SUM('Raw data'!C24:F24)*100</f>
        <v>#DIV/0!</v>
      </c>
      <c r="F24" s="10" t="e">
        <f>'Raw data'!F24/SUM('Raw data'!C24:F24)*100</f>
        <v>#DIV/0!</v>
      </c>
      <c r="G24" s="10" t="e">
        <f t="shared" si="14"/>
        <v>#DIV/0!</v>
      </c>
      <c r="H24" s="10" t="e">
        <f>'Raw data'!G24/SUM('Raw data'!G24:I24)*100</f>
        <v>#DIV/0!</v>
      </c>
      <c r="I24" s="10" t="e">
        <f>'Raw data'!H24/SUM('Raw data'!G24:I24)*100</f>
        <v>#DIV/0!</v>
      </c>
      <c r="J24" s="10" t="e">
        <f>'Raw data'!I24/SUM('Raw data'!G24:I24)*100</f>
        <v>#DIV/0!</v>
      </c>
      <c r="K24" s="10" t="e">
        <f t="shared" si="15"/>
        <v>#DIV/0!</v>
      </c>
      <c r="L24" s="10" t="e">
        <f t="shared" si="16"/>
        <v>#DIV/0!</v>
      </c>
      <c r="M24" s="10" t="e">
        <f>'Raw data'!J24-AVERAGE('Raw data'!J$9:J$11)</f>
        <v>#DIV/0!</v>
      </c>
      <c r="N24" s="10" t="e">
        <f t="shared" si="17"/>
        <v>#DIV/0!</v>
      </c>
      <c r="O24" s="10">
        <f>'Raw data'!L24</f>
        <v>0</v>
      </c>
      <c r="P24" s="10">
        <f>'Raw data'!M24/1.5</f>
        <v>0</v>
      </c>
      <c r="Q24" s="10">
        <f>'Raw data'!N24/2</f>
        <v>0</v>
      </c>
      <c r="R24" s="10">
        <f>'Raw data'!O24/2</f>
        <v>0</v>
      </c>
      <c r="S24" s="10" t="e">
        <f t="shared" ref="S24:S28" si="27">N24-AVERAGE(N$23:N$25)</f>
        <v>#DIV/0!</v>
      </c>
      <c r="T24" s="10">
        <f t="shared" si="23"/>
        <v>0</v>
      </c>
      <c r="U24" s="10">
        <f t="shared" si="24"/>
        <v>0</v>
      </c>
      <c r="V24" s="10">
        <f t="shared" si="25"/>
        <v>0</v>
      </c>
      <c r="W24" s="10">
        <f t="shared" si="26"/>
        <v>0</v>
      </c>
    </row>
    <row r="25" spans="1:23" ht="14.4" x14ac:dyDescent="0.3">
      <c r="A25" s="9" t="str">
        <f>'Raw data'!A25</f>
        <v>control2_t2-3</v>
      </c>
      <c r="B25" s="10" t="e">
        <f>'Raw data'!B25-AVERAGE('Raw data'!B$23:B$25)</f>
        <v>#DIV/0!</v>
      </c>
      <c r="C25" s="10" t="e">
        <f>'Raw data'!C25/SUM('Raw data'!C25:F25)*100</f>
        <v>#DIV/0!</v>
      </c>
      <c r="D25" s="10" t="e">
        <f>'Raw data'!D25/SUM('Raw data'!C25:F25)*100</f>
        <v>#DIV/0!</v>
      </c>
      <c r="E25" s="10" t="e">
        <f>'Raw data'!E25/SUM('Raw data'!C25:F25)*100</f>
        <v>#DIV/0!</v>
      </c>
      <c r="F25" s="10" t="e">
        <f>'Raw data'!F25/SUM('Raw data'!C25:F25)*100</f>
        <v>#DIV/0!</v>
      </c>
      <c r="G25" s="10" t="e">
        <f t="shared" si="14"/>
        <v>#DIV/0!</v>
      </c>
      <c r="H25" s="10" t="e">
        <f>'Raw data'!G25/SUM('Raw data'!G25:I25)*100</f>
        <v>#DIV/0!</v>
      </c>
      <c r="I25" s="10" t="e">
        <f>'Raw data'!H25/SUM('Raw data'!G25:I25)*100</f>
        <v>#DIV/0!</v>
      </c>
      <c r="J25" s="10" t="e">
        <f>'Raw data'!I25/SUM('Raw data'!G25:I25)*100</f>
        <v>#DIV/0!</v>
      </c>
      <c r="K25" s="10" t="e">
        <f t="shared" si="15"/>
        <v>#DIV/0!</v>
      </c>
      <c r="L25" s="10" t="e">
        <f t="shared" si="16"/>
        <v>#DIV/0!</v>
      </c>
      <c r="M25" s="10" t="e">
        <f>'Raw data'!J25-AVERAGE('Raw data'!J$9:J$11)</f>
        <v>#DIV/0!</v>
      </c>
      <c r="N25" s="10" t="e">
        <f t="shared" si="17"/>
        <v>#DIV/0!</v>
      </c>
      <c r="O25" s="10">
        <f>'Raw data'!L25</f>
        <v>0</v>
      </c>
      <c r="P25" s="10">
        <f>'Raw data'!M25/1.5</f>
        <v>0</v>
      </c>
      <c r="Q25" s="10">
        <f>'Raw data'!N25/2</f>
        <v>0</v>
      </c>
      <c r="R25" s="10">
        <f>'Raw data'!O25/2</f>
        <v>0</v>
      </c>
      <c r="S25" s="10" t="e">
        <f t="shared" si="27"/>
        <v>#DIV/0!</v>
      </c>
      <c r="T25" s="10">
        <f t="shared" si="23"/>
        <v>0</v>
      </c>
      <c r="U25" s="10">
        <f t="shared" si="24"/>
        <v>0</v>
      </c>
      <c r="V25" s="10">
        <f t="shared" si="25"/>
        <v>0</v>
      </c>
      <c r="W25" s="10">
        <f t="shared" si="26"/>
        <v>0</v>
      </c>
    </row>
    <row r="26" spans="1:23" ht="14.4" x14ac:dyDescent="0.3">
      <c r="A26" s="9" t="str">
        <f>'Raw data'!A26</f>
        <v>treatment2_t2-1</v>
      </c>
      <c r="B26" s="10" t="e">
        <f>'Raw data'!B26-AVERAGE('Raw data'!B$23:B$25)</f>
        <v>#DIV/0!</v>
      </c>
      <c r="C26" s="10" t="e">
        <f>'Raw data'!C26/SUM('Raw data'!C26:F26)*100</f>
        <v>#DIV/0!</v>
      </c>
      <c r="D26" s="10" t="e">
        <f>'Raw data'!D26/SUM('Raw data'!C26:F26)*100</f>
        <v>#DIV/0!</v>
      </c>
      <c r="E26" s="10" t="e">
        <f>'Raw data'!E26/SUM('Raw data'!C26:F26)*100</f>
        <v>#DIV/0!</v>
      </c>
      <c r="F26" s="10" t="e">
        <f>'Raw data'!F26/SUM('Raw data'!C26:F26)*100</f>
        <v>#DIV/0!</v>
      </c>
      <c r="G26" s="10" t="e">
        <f t="shared" si="14"/>
        <v>#DIV/0!</v>
      </c>
      <c r="H26" s="10" t="e">
        <f>'Raw data'!G26/SUM('Raw data'!G26:I26)*100</f>
        <v>#DIV/0!</v>
      </c>
      <c r="I26" s="10" t="e">
        <f>'Raw data'!H26/SUM('Raw data'!G26:I26)*100</f>
        <v>#DIV/0!</v>
      </c>
      <c r="J26" s="10" t="e">
        <f>'Raw data'!I26/SUM('Raw data'!G26:I26)*100</f>
        <v>#DIV/0!</v>
      </c>
      <c r="K26" s="10" t="e">
        <f t="shared" si="15"/>
        <v>#DIV/0!</v>
      </c>
      <c r="L26" s="10" t="e">
        <f t="shared" si="16"/>
        <v>#DIV/0!</v>
      </c>
      <c r="M26" s="10" t="e">
        <f>'Raw data'!J26-AVERAGE('Raw data'!J$9:J$11)</f>
        <v>#DIV/0!</v>
      </c>
      <c r="N26" s="10" t="e">
        <f t="shared" si="17"/>
        <v>#DIV/0!</v>
      </c>
      <c r="O26" s="10">
        <f>'Raw data'!L26</f>
        <v>0</v>
      </c>
      <c r="P26" s="10">
        <f>'Raw data'!M26/1.5</f>
        <v>0</v>
      </c>
      <c r="Q26" s="10">
        <f>'Raw data'!N26/2</f>
        <v>0</v>
      </c>
      <c r="R26" s="10">
        <f>'Raw data'!O26/2</f>
        <v>0</v>
      </c>
      <c r="S26" s="10" t="e">
        <f t="shared" si="27"/>
        <v>#DIV/0!</v>
      </c>
      <c r="T26" s="10">
        <f t="shared" si="23"/>
        <v>0</v>
      </c>
      <c r="U26" s="10">
        <f t="shared" si="24"/>
        <v>0</v>
      </c>
      <c r="V26" s="10">
        <f t="shared" si="25"/>
        <v>0</v>
      </c>
      <c r="W26" s="10">
        <f t="shared" si="26"/>
        <v>0</v>
      </c>
    </row>
    <row r="27" spans="1:23" ht="14.4" x14ac:dyDescent="0.3">
      <c r="A27" s="9" t="str">
        <f>'Raw data'!A27</f>
        <v>treatment2_t2-2</v>
      </c>
      <c r="B27" s="10" t="e">
        <f>'Raw data'!B27-AVERAGE('Raw data'!B$23:B$25)</f>
        <v>#DIV/0!</v>
      </c>
      <c r="C27" s="10" t="e">
        <f>'Raw data'!C27/SUM('Raw data'!C27:F27)*100</f>
        <v>#DIV/0!</v>
      </c>
      <c r="D27" s="10" t="e">
        <f>'Raw data'!D27/SUM('Raw data'!C27:F27)*100</f>
        <v>#DIV/0!</v>
      </c>
      <c r="E27" s="10" t="e">
        <f>'Raw data'!E27/SUM('Raw data'!C27:F27)*100</f>
        <v>#DIV/0!</v>
      </c>
      <c r="F27" s="10" t="e">
        <f>'Raw data'!F27/SUM('Raw data'!C27:F27)*100</f>
        <v>#DIV/0!</v>
      </c>
      <c r="G27" s="10" t="e">
        <f t="shared" si="14"/>
        <v>#DIV/0!</v>
      </c>
      <c r="H27" s="10" t="e">
        <f>'Raw data'!G27/SUM('Raw data'!G27:I27)*100</f>
        <v>#DIV/0!</v>
      </c>
      <c r="I27" s="10" t="e">
        <f>'Raw data'!H27/SUM('Raw data'!G27:I27)*100</f>
        <v>#DIV/0!</v>
      </c>
      <c r="J27" s="10" t="e">
        <f>'Raw data'!I27/SUM('Raw data'!G27:I27)*100</f>
        <v>#DIV/0!</v>
      </c>
      <c r="K27" s="10" t="e">
        <f t="shared" si="15"/>
        <v>#DIV/0!</v>
      </c>
      <c r="L27" s="10" t="e">
        <f t="shared" si="16"/>
        <v>#DIV/0!</v>
      </c>
      <c r="M27" s="10" t="e">
        <f>'Raw data'!J27-AVERAGE('Raw data'!J$9:J$11)</f>
        <v>#DIV/0!</v>
      </c>
      <c r="N27" s="10" t="e">
        <f t="shared" si="17"/>
        <v>#DIV/0!</v>
      </c>
      <c r="O27" s="10">
        <f>'Raw data'!L27</f>
        <v>0</v>
      </c>
      <c r="P27" s="10">
        <f>'Raw data'!M27/1.5</f>
        <v>0</v>
      </c>
      <c r="Q27" s="10">
        <f>'Raw data'!N27/2</f>
        <v>0</v>
      </c>
      <c r="R27" s="10">
        <f>'Raw data'!O27/2</f>
        <v>0</v>
      </c>
      <c r="S27" s="10" t="e">
        <f t="shared" si="27"/>
        <v>#DIV/0!</v>
      </c>
      <c r="T27" s="10">
        <f t="shared" si="23"/>
        <v>0</v>
      </c>
      <c r="U27" s="10">
        <f t="shared" si="24"/>
        <v>0</v>
      </c>
      <c r="V27" s="10">
        <f t="shared" si="25"/>
        <v>0</v>
      </c>
      <c r="W27" s="10">
        <f t="shared" si="26"/>
        <v>0</v>
      </c>
    </row>
    <row r="28" spans="1:23" ht="14.4" x14ac:dyDescent="0.3">
      <c r="A28" s="9" t="str">
        <f>'Raw data'!A28</f>
        <v>treatment2_t2-3</v>
      </c>
      <c r="B28" s="10" t="e">
        <f>'Raw data'!B28-AVERAGE('Raw data'!B$23:B$25)</f>
        <v>#DIV/0!</v>
      </c>
      <c r="C28" s="10" t="e">
        <f>'Raw data'!C28/SUM('Raw data'!C28:F28)*100</f>
        <v>#DIV/0!</v>
      </c>
      <c r="D28" s="10" t="e">
        <f>'Raw data'!D28/SUM('Raw data'!C28:F28)*100</f>
        <v>#DIV/0!</v>
      </c>
      <c r="E28" s="10" t="e">
        <f>'Raw data'!E28/SUM('Raw data'!C28:F28)*100</f>
        <v>#DIV/0!</v>
      </c>
      <c r="F28" s="10" t="e">
        <f>'Raw data'!F28/SUM('Raw data'!C28:F28)*100</f>
        <v>#DIV/0!</v>
      </c>
      <c r="G28" s="10" t="e">
        <f t="shared" si="14"/>
        <v>#DIV/0!</v>
      </c>
      <c r="H28" s="10" t="e">
        <f>'Raw data'!G28/SUM('Raw data'!G28:I28)*100</f>
        <v>#DIV/0!</v>
      </c>
      <c r="I28" s="10" t="e">
        <f>'Raw data'!H28/SUM('Raw data'!G28:I28)*100</f>
        <v>#DIV/0!</v>
      </c>
      <c r="J28" s="10" t="e">
        <f>'Raw data'!I28/SUM('Raw data'!G28:I28)*100</f>
        <v>#DIV/0!</v>
      </c>
      <c r="K28" s="10" t="e">
        <f t="shared" si="15"/>
        <v>#DIV/0!</v>
      </c>
      <c r="L28" s="10" t="e">
        <f t="shared" si="16"/>
        <v>#DIV/0!</v>
      </c>
      <c r="M28" s="10" t="e">
        <f>'Raw data'!J28-AVERAGE('Raw data'!J$9:J$11)</f>
        <v>#DIV/0!</v>
      </c>
      <c r="N28" s="10" t="e">
        <f t="shared" si="17"/>
        <v>#DIV/0!</v>
      </c>
      <c r="O28" s="10">
        <f>'Raw data'!L28</f>
        <v>0</v>
      </c>
      <c r="P28" s="10">
        <f>'Raw data'!M28/1.5</f>
        <v>0</v>
      </c>
      <c r="Q28" s="10">
        <f>'Raw data'!N28/2</f>
        <v>0</v>
      </c>
      <c r="R28" s="10">
        <f>'Raw data'!O28/2</f>
        <v>0</v>
      </c>
      <c r="S28" s="10" t="e">
        <f t="shared" si="27"/>
        <v>#DIV/0!</v>
      </c>
      <c r="T28" s="10">
        <f t="shared" si="23"/>
        <v>0</v>
      </c>
      <c r="U28" s="10">
        <f t="shared" si="24"/>
        <v>0</v>
      </c>
      <c r="V28" s="10">
        <f t="shared" si="25"/>
        <v>0</v>
      </c>
      <c r="W28" s="10">
        <f t="shared" si="26"/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zoomScaleNormal="100" workbookViewId="0">
      <selection activeCell="A3" sqref="A3:B10"/>
    </sheetView>
  </sheetViews>
  <sheetFormatPr baseColWidth="10" defaultRowHeight="13.2" outlineLevelCol="1" x14ac:dyDescent="0.25"/>
  <cols>
    <col min="2" max="2" width="11.5546875" customWidth="1"/>
    <col min="8" max="12" width="11.5546875" outlineLevel="1"/>
  </cols>
  <sheetData>
    <row r="1" spans="1:20" x14ac:dyDescent="0.25">
      <c r="A1" s="32"/>
      <c r="B1" s="32"/>
      <c r="C1" s="34" t="s">
        <v>3</v>
      </c>
      <c r="D1" s="34" t="s">
        <v>3</v>
      </c>
      <c r="E1" s="34" t="s">
        <v>3</v>
      </c>
      <c r="F1" s="34" t="s">
        <v>3</v>
      </c>
      <c r="G1" s="34" t="s">
        <v>3</v>
      </c>
      <c r="H1" s="34" t="s">
        <v>3</v>
      </c>
      <c r="I1" s="35" t="s">
        <v>4</v>
      </c>
      <c r="J1" s="35" t="s">
        <v>4</v>
      </c>
      <c r="K1" s="35" t="s">
        <v>4</v>
      </c>
      <c r="L1" s="35" t="s">
        <v>4</v>
      </c>
      <c r="M1" s="35" t="s">
        <v>4</v>
      </c>
      <c r="N1" s="35" t="s">
        <v>4</v>
      </c>
      <c r="O1" s="36" t="s">
        <v>67</v>
      </c>
      <c r="P1" s="36" t="s">
        <v>67</v>
      </c>
      <c r="Q1" s="36" t="s">
        <v>67</v>
      </c>
      <c r="R1" s="36" t="s">
        <v>67</v>
      </c>
      <c r="S1" s="36" t="s">
        <v>67</v>
      </c>
      <c r="T1" s="36" t="s">
        <v>67</v>
      </c>
    </row>
    <row r="2" spans="1:20" ht="13.8" thickBot="1" x14ac:dyDescent="0.3">
      <c r="A2" s="33" t="s">
        <v>16</v>
      </c>
      <c r="B2" s="33" t="s">
        <v>15</v>
      </c>
      <c r="C2" s="15" t="s">
        <v>2</v>
      </c>
      <c r="D2" s="15" t="s">
        <v>5</v>
      </c>
      <c r="E2" s="15" t="s">
        <v>0</v>
      </c>
      <c r="F2" s="15" t="s">
        <v>1</v>
      </c>
      <c r="G2" s="15" t="s">
        <v>71</v>
      </c>
      <c r="H2" s="15" t="s">
        <v>6</v>
      </c>
      <c r="I2" s="17" t="s">
        <v>2</v>
      </c>
      <c r="J2" s="17" t="s">
        <v>5</v>
      </c>
      <c r="K2" s="17" t="s">
        <v>0</v>
      </c>
      <c r="L2" s="17" t="s">
        <v>1</v>
      </c>
      <c r="M2" s="17" t="s">
        <v>71</v>
      </c>
      <c r="N2" s="17" t="s">
        <v>6</v>
      </c>
      <c r="O2" s="37" t="s">
        <v>2</v>
      </c>
      <c r="P2" s="37" t="s">
        <v>5</v>
      </c>
      <c r="Q2" s="37" t="s">
        <v>12</v>
      </c>
      <c r="R2" s="37" t="s">
        <v>13</v>
      </c>
      <c r="S2" s="37" t="s">
        <v>11</v>
      </c>
      <c r="T2" s="37" t="s">
        <v>6</v>
      </c>
    </row>
    <row r="3" spans="1:20" x14ac:dyDescent="0.25">
      <c r="A3" s="22" t="s">
        <v>44</v>
      </c>
      <c r="B3" s="23" t="s">
        <v>17</v>
      </c>
      <c r="C3" s="24" t="e">
        <f>AVERAGE(Corrected!$B$3:$B$5)</f>
        <v>#DIV/0!</v>
      </c>
      <c r="D3" s="24" t="e">
        <f>AVERAGE(Corrected!$M$3:$M$5)</f>
        <v>#DIV/0!</v>
      </c>
      <c r="E3" s="24" t="e">
        <f>AVERAGE(Corrected!$H$3:$H$5)</f>
        <v>#DIV/0!</v>
      </c>
      <c r="F3" s="24" t="e">
        <f>AVERAGE(Corrected!$I$3:$I$5)</f>
        <v>#DIV/0!</v>
      </c>
      <c r="G3" s="24" t="e">
        <f>AVERAGE(Corrected!$L$3:$L$5)</f>
        <v>#DIV/0!</v>
      </c>
      <c r="H3" s="24" t="e">
        <f>AVERAGE(Corrected!$F$3:$F$5)</f>
        <v>#DIV/0!</v>
      </c>
      <c r="I3" s="25" t="e">
        <f>STDEV(Corrected!$B$3:$B$5)</f>
        <v>#DIV/0!</v>
      </c>
      <c r="J3" s="25" t="e">
        <f>STDEV(Corrected!$M$3:$M$5)</f>
        <v>#DIV/0!</v>
      </c>
      <c r="K3" s="25" t="e">
        <f>STDEV(Corrected!$H$3:$H$5)</f>
        <v>#DIV/0!</v>
      </c>
      <c r="L3" s="25" t="e">
        <f>STDEV(Corrected!$I$3:$I$5)</f>
        <v>#DIV/0!</v>
      </c>
      <c r="M3" s="25" t="e">
        <f>STDEV(Corrected!$L$3:$L$5)</f>
        <v>#DIV/0!</v>
      </c>
      <c r="N3" s="25" t="e">
        <f>STDEV(Corrected!$F$3:$F$5)</f>
        <v>#DIV/0!</v>
      </c>
      <c r="O3" s="19"/>
      <c r="P3" s="19"/>
      <c r="Q3" s="19"/>
      <c r="R3" s="19"/>
      <c r="S3" s="19"/>
      <c r="T3" s="19"/>
    </row>
    <row r="4" spans="1:20" x14ac:dyDescent="0.25">
      <c r="A4" s="22" t="s">
        <v>19</v>
      </c>
      <c r="B4" s="23" t="s">
        <v>17</v>
      </c>
      <c r="C4" s="24" t="e">
        <f>AVERAGE(Corrected!$B$6:$B$8)</f>
        <v>#DIV/0!</v>
      </c>
      <c r="D4" s="24" t="e">
        <f>AVERAGE(Corrected!$M$6:$M$8)</f>
        <v>#DIV/0!</v>
      </c>
      <c r="E4" s="24" t="e">
        <f>AVERAGE(Corrected!$H$6:$H$8)</f>
        <v>#DIV/0!</v>
      </c>
      <c r="F4" s="24" t="e">
        <f>AVERAGE(Corrected!$I$6:$I$8)</f>
        <v>#DIV/0!</v>
      </c>
      <c r="G4" s="24" t="e">
        <f>AVERAGE(Corrected!$L$6:$L$8)</f>
        <v>#DIV/0!</v>
      </c>
      <c r="H4" s="24" t="e">
        <f>AVERAGE(Corrected!$F$6:$F$8)</f>
        <v>#DIV/0!</v>
      </c>
      <c r="I4" s="25" t="e">
        <f>STDEV(Corrected!$B$6:$B$8)</f>
        <v>#DIV/0!</v>
      </c>
      <c r="J4" s="25" t="e">
        <f>STDEV(Corrected!$M$6:$M$8)</f>
        <v>#DIV/0!</v>
      </c>
      <c r="K4" s="25" t="e">
        <f>STDEV(Corrected!$H$6:$H$8)</f>
        <v>#DIV/0!</v>
      </c>
      <c r="L4" s="25" t="e">
        <f>STDEV(Corrected!$I$6:$I$8)</f>
        <v>#DIV/0!</v>
      </c>
      <c r="M4" s="25" t="e">
        <f>STDEV(Corrected!$L$6:$L$8)</f>
        <v>#DIV/0!</v>
      </c>
      <c r="N4" s="25" t="e">
        <f>STDEV(Corrected!$F$6:$F$8)</f>
        <v>#DIV/0!</v>
      </c>
      <c r="O4" s="19" t="e">
        <f>_xlfn.T.TEST(Corrected!$B$6:$B$8,Corrected!$B$20:$B$22,2,2)</f>
        <v>#DIV/0!</v>
      </c>
      <c r="P4" s="19" t="e">
        <f>_xlfn.T.TEST(Corrected!$M$6:$M$8,Corrected!$M$20:$M$22,2,2)</f>
        <v>#DIV/0!</v>
      </c>
      <c r="Q4" s="19" t="e">
        <f>_xlfn.T.TEST(Corrected!$H$6:$H$8,Corrected!$H$3:$H$5,2,2)</f>
        <v>#DIV/0!</v>
      </c>
      <c r="R4" s="19" t="e">
        <f>_xlfn.T.TEST(Corrected!$I$6:$I$8,Corrected!$I$3:$I$5,2,2)</f>
        <v>#DIV/0!</v>
      </c>
      <c r="S4" s="19" t="e">
        <f>_xlfn.T.TEST(Corrected!$L$6:$L$8,Corrected!$L$3:$L$5,2,2)</f>
        <v>#DIV/0!</v>
      </c>
      <c r="T4" s="19" t="e">
        <f>_xlfn.T.TEST(Corrected!$F$6:$F$8,Corrected!$F$3:$F$5,2,2)</f>
        <v>#DIV/0!</v>
      </c>
    </row>
    <row r="5" spans="1:20" x14ac:dyDescent="0.25">
      <c r="A5" s="22" t="s">
        <v>44</v>
      </c>
      <c r="B5" s="23" t="s">
        <v>18</v>
      </c>
      <c r="C5" s="24" t="e">
        <f>AVERAGE(Corrected!$B$9:$B$11)</f>
        <v>#DIV/0!</v>
      </c>
      <c r="D5" s="24" t="e">
        <f>AVERAGE(Corrected!$M$9:$M$11)</f>
        <v>#DIV/0!</v>
      </c>
      <c r="E5" s="24" t="e">
        <f>AVERAGE(Corrected!$H$9:$H$11)</f>
        <v>#DIV/0!</v>
      </c>
      <c r="F5" s="24" t="e">
        <f>AVERAGE(Corrected!$I$9:$I$11)</f>
        <v>#DIV/0!</v>
      </c>
      <c r="G5" s="24" t="e">
        <f>AVERAGE(Corrected!$L$9:$L$11)</f>
        <v>#DIV/0!</v>
      </c>
      <c r="H5" s="24" t="e">
        <f>AVERAGE(Corrected!$F$9:$F$11)</f>
        <v>#DIV/0!</v>
      </c>
      <c r="I5" s="25" t="e">
        <f>STDEV(Corrected!$B$9:$B$11)</f>
        <v>#DIV/0!</v>
      </c>
      <c r="J5" s="25" t="e">
        <f>STDEV(Corrected!$M$9:$M$11)</f>
        <v>#DIV/0!</v>
      </c>
      <c r="K5" s="25" t="e">
        <f>STDEV(Corrected!$H$9:$H$11)</f>
        <v>#DIV/0!</v>
      </c>
      <c r="L5" s="25" t="e">
        <f>STDEV(Corrected!$I$9:$I$11)</f>
        <v>#DIV/0!</v>
      </c>
      <c r="M5" s="25" t="e">
        <f>STDEV(Corrected!$L$9:$L$11)</f>
        <v>#DIV/0!</v>
      </c>
      <c r="N5" s="25" t="e">
        <f>STDEV(Corrected!$F$9:$F$11)</f>
        <v>#DIV/0!</v>
      </c>
      <c r="O5" s="19"/>
      <c r="P5" s="19"/>
      <c r="Q5" s="19"/>
      <c r="R5" s="19"/>
      <c r="S5" s="19"/>
      <c r="T5" s="19"/>
    </row>
    <row r="6" spans="1:20" x14ac:dyDescent="0.25">
      <c r="A6" s="26" t="s">
        <v>19</v>
      </c>
      <c r="B6" s="27" t="s">
        <v>18</v>
      </c>
      <c r="C6" s="28" t="e">
        <f>AVERAGE(Corrected!$B$12:$B$14)</f>
        <v>#DIV/0!</v>
      </c>
      <c r="D6" s="28" t="e">
        <f>AVERAGE(Corrected!$M$12:$M$14)</f>
        <v>#DIV/0!</v>
      </c>
      <c r="E6" s="28" t="e">
        <f>AVERAGE(Corrected!$H$12:$H$14)</f>
        <v>#DIV/0!</v>
      </c>
      <c r="F6" s="28" t="e">
        <f>AVERAGE(Corrected!$I$12:$I$14)</f>
        <v>#DIV/0!</v>
      </c>
      <c r="G6" s="28" t="e">
        <f>AVERAGE(Corrected!$L$12:$L$14)</f>
        <v>#DIV/0!</v>
      </c>
      <c r="H6" s="28" t="e">
        <f>AVERAGE(Corrected!$F$12:$F$14)</f>
        <v>#DIV/0!</v>
      </c>
      <c r="I6" s="29" t="e">
        <f>STDEV(Corrected!$B$12:$B$14)</f>
        <v>#DIV/0!</v>
      </c>
      <c r="J6" s="29" t="e">
        <f>STDEV(Corrected!$M$12:$M$14)</f>
        <v>#DIV/0!</v>
      </c>
      <c r="K6" s="29" t="e">
        <f>STDEV(Corrected!$H$12:$H$14)</f>
        <v>#DIV/0!</v>
      </c>
      <c r="L6" s="29" t="e">
        <f>STDEV(Corrected!$I$12:$I$14)</f>
        <v>#DIV/0!</v>
      </c>
      <c r="M6" s="29" t="e">
        <f>STDEV(Corrected!$L$12:$L$14)</f>
        <v>#DIV/0!</v>
      </c>
      <c r="N6" s="29" t="e">
        <f>STDEV(Corrected!$F$12:$F$14)</f>
        <v>#DIV/0!</v>
      </c>
      <c r="O6" s="30" t="e">
        <f>_xlfn.T.TEST(Corrected!$B$12:$B$14,Corrected!$B$26:$B$28,2,2)</f>
        <v>#DIV/0!</v>
      </c>
      <c r="P6" s="30" t="e">
        <f>_xlfn.T.TEST(Corrected!$M$12:$M$14,Corrected!$M$26:$M$28,2,2)</f>
        <v>#DIV/0!</v>
      </c>
      <c r="Q6" s="30" t="e">
        <f>_xlfn.T.TEST(Corrected!$H$12:$H$14,Corrected!$H$9:$H$11,2,2)</f>
        <v>#DIV/0!</v>
      </c>
      <c r="R6" s="30" t="e">
        <f>_xlfn.T.TEST(Corrected!$I$12:$I$14,Corrected!$I$9:$I$11,2,2)</f>
        <v>#DIV/0!</v>
      </c>
      <c r="S6" s="30" t="e">
        <f>_xlfn.T.TEST(Corrected!$L$12:$L$14,Corrected!$L$9:$L$11,2,2)</f>
        <v>#DIV/0!</v>
      </c>
      <c r="T6" s="30" t="e">
        <f>_xlfn.T.TEST(Corrected!$F$12:$F$14,Corrected!$F$9:$F$11,2,2)</f>
        <v>#DIV/0!</v>
      </c>
    </row>
    <row r="7" spans="1:20" x14ac:dyDescent="0.25">
      <c r="A7" s="21" t="s">
        <v>45</v>
      </c>
      <c r="B7" s="1" t="s">
        <v>17</v>
      </c>
      <c r="C7" s="16" t="e">
        <f>AVERAGE(Corrected!$B$17:$B$19)</f>
        <v>#DIV/0!</v>
      </c>
      <c r="D7" s="16" t="e">
        <f>AVERAGE(Corrected!$M$17:$M$19)</f>
        <v>#DIV/0!</v>
      </c>
      <c r="E7" s="16" t="e">
        <f>AVERAGE(Corrected!$H$17:$H$19)</f>
        <v>#DIV/0!</v>
      </c>
      <c r="F7" s="16" t="e">
        <f>AVERAGE(Corrected!$I$17:$I$19)</f>
        <v>#DIV/0!</v>
      </c>
      <c r="G7" s="16" t="e">
        <f>AVERAGE(Corrected!$L$17:$L$19)</f>
        <v>#DIV/0!</v>
      </c>
      <c r="H7" s="16" t="e">
        <f>AVERAGE(Corrected!$F$17:$F$19)</f>
        <v>#DIV/0!</v>
      </c>
      <c r="I7" s="18" t="e">
        <f>STDEV(Corrected!$B$17:$B$19)</f>
        <v>#DIV/0!</v>
      </c>
      <c r="J7" s="18" t="e">
        <f>STDEV(Corrected!$M$17:$M$19)</f>
        <v>#DIV/0!</v>
      </c>
      <c r="K7" s="18" t="e">
        <f>STDEV(Corrected!$H$17:$H$19)</f>
        <v>#DIV/0!</v>
      </c>
      <c r="L7" s="18" t="e">
        <f>STDEV(Corrected!$I$17:$I$19)</f>
        <v>#DIV/0!</v>
      </c>
      <c r="M7" s="18" t="e">
        <f>STDEV(Corrected!$L$17:$L$19)</f>
        <v>#DIV/0!</v>
      </c>
      <c r="N7" s="18" t="e">
        <f>STDEV(Corrected!$F$17:$F$19)</f>
        <v>#DIV/0!</v>
      </c>
      <c r="O7" s="19"/>
      <c r="P7" s="19"/>
      <c r="Q7" s="19"/>
      <c r="R7" s="19"/>
      <c r="S7" s="19"/>
      <c r="T7" s="19"/>
    </row>
    <row r="8" spans="1:20" x14ac:dyDescent="0.25">
      <c r="A8" s="21" t="s">
        <v>20</v>
      </c>
      <c r="B8" s="1" t="s">
        <v>17</v>
      </c>
      <c r="C8" s="16" t="e">
        <f>AVERAGE(Corrected!$B$20:$B$22)</f>
        <v>#DIV/0!</v>
      </c>
      <c r="D8" s="16" t="e">
        <f>AVERAGE(Corrected!$M$20:$M$22)</f>
        <v>#DIV/0!</v>
      </c>
      <c r="E8" s="16" t="e">
        <f>AVERAGE(Corrected!$H$20:$H$22)</f>
        <v>#DIV/0!</v>
      </c>
      <c r="F8" s="16" t="e">
        <f>AVERAGE(Corrected!$I$20:$I$22)</f>
        <v>#DIV/0!</v>
      </c>
      <c r="G8" s="16" t="e">
        <f>AVERAGE(Corrected!$L$20:$L$22)</f>
        <v>#DIV/0!</v>
      </c>
      <c r="H8" s="16" t="e">
        <f>AVERAGE(Corrected!$F$20:$F$22)</f>
        <v>#DIV/0!</v>
      </c>
      <c r="I8" s="18" t="e">
        <f>STDEV(Corrected!$B$20:$B$22)</f>
        <v>#DIV/0!</v>
      </c>
      <c r="J8" s="18" t="e">
        <f>STDEV(Corrected!$M$20:$M$22)</f>
        <v>#DIV/0!</v>
      </c>
      <c r="K8" s="18" t="e">
        <f>STDEV(Corrected!$H$20:$H$22)</f>
        <v>#DIV/0!</v>
      </c>
      <c r="L8" s="18" t="e">
        <f>STDEV(Corrected!$I$20:$I$22)</f>
        <v>#DIV/0!</v>
      </c>
      <c r="M8" s="18" t="e">
        <f>STDEV(Corrected!$L$20:$L$22)</f>
        <v>#DIV/0!</v>
      </c>
      <c r="N8" s="18" t="e">
        <f>STDEV(Corrected!$F$20:$F$22)</f>
        <v>#DIV/0!</v>
      </c>
      <c r="O8" s="19"/>
      <c r="P8" s="19"/>
      <c r="Q8" s="19" t="e">
        <f>_xlfn.T.TEST(Corrected!$H$20:$H$22,Corrected!$H$17:$H$19,2,2)</f>
        <v>#DIV/0!</v>
      </c>
      <c r="R8" s="19" t="e">
        <f>_xlfn.T.TEST(Corrected!$I$20:$I$22,Corrected!$I$17:$I$19,2,2)</f>
        <v>#DIV/0!</v>
      </c>
      <c r="S8" s="19" t="e">
        <f>_xlfn.T.TEST(Corrected!$L$20:$L$22,Corrected!$L$17:$L$19,2,2)</f>
        <v>#DIV/0!</v>
      </c>
      <c r="T8" s="19" t="e">
        <f>_xlfn.T.TEST(Corrected!$F$20:$F$22,Corrected!$F$17:$F$19,2,2)</f>
        <v>#DIV/0!</v>
      </c>
    </row>
    <row r="9" spans="1:20" x14ac:dyDescent="0.25">
      <c r="A9" s="21" t="s">
        <v>45</v>
      </c>
      <c r="B9" s="1" t="s">
        <v>18</v>
      </c>
      <c r="C9" s="16" t="e">
        <f>AVERAGE(Corrected!$B$23:$B$25)</f>
        <v>#DIV/0!</v>
      </c>
      <c r="D9" s="16" t="e">
        <f>AVERAGE(Corrected!$M$23:$M$25)</f>
        <v>#DIV/0!</v>
      </c>
      <c r="E9" s="16" t="e">
        <f>AVERAGE(Corrected!$H$23:$H$25)</f>
        <v>#DIV/0!</v>
      </c>
      <c r="F9" s="16" t="e">
        <f>AVERAGE(Corrected!$I$23:$I$25)</f>
        <v>#DIV/0!</v>
      </c>
      <c r="G9" s="16" t="e">
        <f>AVERAGE(Corrected!$L$23:$L$25)</f>
        <v>#DIV/0!</v>
      </c>
      <c r="H9" s="16" t="e">
        <f>AVERAGE(Corrected!$F$23:$F$25)</f>
        <v>#DIV/0!</v>
      </c>
      <c r="I9" s="18" t="e">
        <f>STDEV(Corrected!$B$23:$B$25)</f>
        <v>#DIV/0!</v>
      </c>
      <c r="J9" s="18" t="e">
        <f>STDEV(Corrected!$M$23:$M$25)</f>
        <v>#DIV/0!</v>
      </c>
      <c r="K9" s="18" t="e">
        <f>STDEV(Corrected!$H$23:$H$25)</f>
        <v>#DIV/0!</v>
      </c>
      <c r="L9" s="18" t="e">
        <f>STDEV(Corrected!$I$23:$I$25)</f>
        <v>#DIV/0!</v>
      </c>
      <c r="M9" s="18" t="e">
        <f>STDEV(Corrected!$L$23:$L$25)</f>
        <v>#DIV/0!</v>
      </c>
      <c r="N9" s="18" t="e">
        <f>STDEV(Corrected!$F$23:$F$25)</f>
        <v>#DIV/0!</v>
      </c>
      <c r="O9" s="19"/>
      <c r="P9" s="19"/>
      <c r="Q9" s="19"/>
      <c r="R9" s="19"/>
      <c r="S9" s="19"/>
      <c r="T9" s="19"/>
    </row>
    <row r="10" spans="1:20" x14ac:dyDescent="0.25">
      <c r="A10" s="26" t="s">
        <v>20</v>
      </c>
      <c r="B10" s="27" t="s">
        <v>18</v>
      </c>
      <c r="C10" s="28" t="e">
        <f>AVERAGE(Corrected!$B$26:$B$28)</f>
        <v>#DIV/0!</v>
      </c>
      <c r="D10" s="28" t="e">
        <f>AVERAGE(Corrected!$M$26:$M$28)</f>
        <v>#DIV/0!</v>
      </c>
      <c r="E10" s="28" t="e">
        <f>AVERAGE(Corrected!$H$26:$H$28)</f>
        <v>#DIV/0!</v>
      </c>
      <c r="F10" s="28" t="e">
        <f>AVERAGE(Corrected!$I$26:$I$28)</f>
        <v>#DIV/0!</v>
      </c>
      <c r="G10" s="28" t="e">
        <f>AVERAGE(Corrected!$L$26:$L$28)</f>
        <v>#DIV/0!</v>
      </c>
      <c r="H10" s="28" t="e">
        <f>AVERAGE(Corrected!$F$26:$F$28)</f>
        <v>#DIV/0!</v>
      </c>
      <c r="I10" s="29" t="e">
        <f>STDEV(Corrected!$B$26:$B$28)</f>
        <v>#DIV/0!</v>
      </c>
      <c r="J10" s="29" t="e">
        <f>STDEV(Corrected!$M$26:$M$28)</f>
        <v>#DIV/0!</v>
      </c>
      <c r="K10" s="29" t="e">
        <f>STDEV(Corrected!$H$26:$H$28)</f>
        <v>#DIV/0!</v>
      </c>
      <c r="L10" s="29" t="e">
        <f>STDEV(Corrected!$I$26:$I$28)</f>
        <v>#DIV/0!</v>
      </c>
      <c r="M10" s="29" t="e">
        <f>STDEV(Corrected!$L$26:$L$28)</f>
        <v>#DIV/0!</v>
      </c>
      <c r="N10" s="29" t="e">
        <f>STDEV(Corrected!$F$26:$F$28)</f>
        <v>#DIV/0!</v>
      </c>
      <c r="O10" s="30"/>
      <c r="P10" s="30"/>
      <c r="Q10" s="30" t="e">
        <f>_xlfn.T.TEST(Corrected!$H$26:$H$28,Corrected!$H$23:$H$25,2,2)</f>
        <v>#DIV/0!</v>
      </c>
      <c r="R10" s="30" t="e">
        <f>_xlfn.T.TEST(Corrected!$I$26:$I$28,Corrected!$I$23:$I$25,2,2)</f>
        <v>#DIV/0!</v>
      </c>
      <c r="S10" s="30" t="e">
        <f>_xlfn.T.TEST(Corrected!$L$26:$L$28,Corrected!$L$23:$L$25,2,2)</f>
        <v>#DIV/0!</v>
      </c>
      <c r="T10" s="30" t="e">
        <f>_xlfn.T.TEST(Corrected!$F$26:$F$28,Corrected!$F$23:$F$25,2,2)</f>
        <v>#DIV/0!</v>
      </c>
    </row>
    <row r="11" spans="1:20" x14ac:dyDescent="0.25">
      <c r="A11" s="45" t="s">
        <v>66</v>
      </c>
      <c r="B11" s="46" t="str">
        <f>'Raw data'!$A$1</f>
        <v>Treatment 1</v>
      </c>
    </row>
    <row r="12" spans="1:20" x14ac:dyDescent="0.25">
      <c r="A12" s="45" t="s">
        <v>66</v>
      </c>
      <c r="B12" s="47" t="str">
        <f>'Raw data'!$A$15</f>
        <v>Treatment 2</v>
      </c>
    </row>
  </sheetData>
  <conditionalFormatting sqref="O3:T10">
    <cfRule type="cellIs" dxfId="7" priority="1" operator="lessThan">
      <formula>0.005</formula>
    </cfRule>
    <cfRule type="cellIs" dxfId="6" priority="2" operator="between">
      <formula>0.01</formula>
      <formula>0.005</formula>
    </cfRule>
    <cfRule type="cellIs" dxfId="5" priority="3" operator="between">
      <formula>0.05</formula>
      <formula>0.01</formula>
    </cfRule>
    <cfRule type="cellIs" dxfId="4" priority="4" operator="greaterThan">
      <formula>0.05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zoomScaleNormal="100" workbookViewId="0">
      <selection activeCell="A3" sqref="A3:B6"/>
    </sheetView>
  </sheetViews>
  <sheetFormatPr baseColWidth="10" defaultRowHeight="13.2" outlineLevelCol="1" x14ac:dyDescent="0.25"/>
  <cols>
    <col min="2" max="2" width="9" bestFit="1" customWidth="1"/>
    <col min="8" max="12" width="11.5546875" outlineLevel="1"/>
  </cols>
  <sheetData>
    <row r="1" spans="1:17" x14ac:dyDescent="0.25">
      <c r="A1" s="32"/>
      <c r="B1" s="32"/>
      <c r="C1" s="38" t="s">
        <v>3</v>
      </c>
      <c r="D1" s="38" t="s">
        <v>3</v>
      </c>
      <c r="E1" s="38" t="s">
        <v>3</v>
      </c>
      <c r="F1" s="38" t="s">
        <v>3</v>
      </c>
      <c r="G1" s="38" t="s">
        <v>3</v>
      </c>
      <c r="H1" s="35" t="s">
        <v>4</v>
      </c>
      <c r="I1" s="35" t="s">
        <v>4</v>
      </c>
      <c r="J1" s="35" t="s">
        <v>4</v>
      </c>
      <c r="K1" s="35" t="s">
        <v>4</v>
      </c>
      <c r="L1" s="35" t="s">
        <v>4</v>
      </c>
      <c r="M1" s="39" t="s">
        <v>67</v>
      </c>
      <c r="N1" s="39" t="s">
        <v>67</v>
      </c>
      <c r="O1" s="39" t="s">
        <v>67</v>
      </c>
      <c r="P1" s="39" t="s">
        <v>67</v>
      </c>
      <c r="Q1" s="39" t="s">
        <v>67</v>
      </c>
    </row>
    <row r="2" spans="1:17" ht="13.8" thickBot="1" x14ac:dyDescent="0.3">
      <c r="A2" s="31" t="s">
        <v>16</v>
      </c>
      <c r="B2" s="31" t="s">
        <v>15</v>
      </c>
      <c r="C2" s="15" t="s">
        <v>62</v>
      </c>
      <c r="D2" s="15" t="s">
        <v>53</v>
      </c>
      <c r="E2" s="15" t="s">
        <v>63</v>
      </c>
      <c r="F2" s="15" t="s">
        <v>64</v>
      </c>
      <c r="G2" s="15" t="s">
        <v>65</v>
      </c>
      <c r="H2" s="17" t="s">
        <v>62</v>
      </c>
      <c r="I2" s="17" t="s">
        <v>53</v>
      </c>
      <c r="J2" s="17" t="s">
        <v>63</v>
      </c>
      <c r="K2" s="17" t="s">
        <v>64</v>
      </c>
      <c r="L2" s="17" t="s">
        <v>65</v>
      </c>
      <c r="M2" s="20" t="s">
        <v>62</v>
      </c>
      <c r="N2" s="20" t="s">
        <v>53</v>
      </c>
      <c r="O2" s="20" t="s">
        <v>63</v>
      </c>
      <c r="P2" s="20" t="s">
        <v>64</v>
      </c>
      <c r="Q2" s="20" t="s">
        <v>65</v>
      </c>
    </row>
    <row r="3" spans="1:17" x14ac:dyDescent="0.25">
      <c r="A3" s="22" t="s">
        <v>19</v>
      </c>
      <c r="B3" s="23" t="s">
        <v>17</v>
      </c>
      <c r="C3" s="24" t="e">
        <f>AVERAGE(Corrected!S6:S8)</f>
        <v>#DIV/0!</v>
      </c>
      <c r="D3" s="24">
        <f>AVERAGE(Corrected!T6:T8)</f>
        <v>0</v>
      </c>
      <c r="E3" s="24">
        <f>AVERAGE(Corrected!U6:U8)</f>
        <v>0</v>
      </c>
      <c r="F3" s="24">
        <f>AVERAGE(Corrected!V6:V8)</f>
        <v>0</v>
      </c>
      <c r="G3" s="24">
        <f>AVERAGE(Corrected!W6:W8)</f>
        <v>0</v>
      </c>
      <c r="H3" s="25" t="e">
        <f>STDEV(Corrected!S6:S8)</f>
        <v>#DIV/0!</v>
      </c>
      <c r="I3" s="25">
        <f>STDEV(Corrected!T6:T8)</f>
        <v>0</v>
      </c>
      <c r="J3" s="25">
        <f>STDEV(Corrected!U6:U8)</f>
        <v>0</v>
      </c>
      <c r="K3" s="25">
        <f>STDEV(Corrected!V6:V8)</f>
        <v>0</v>
      </c>
      <c r="L3" s="25">
        <f>STDEV(Corrected!W6:W8)</f>
        <v>0</v>
      </c>
      <c r="M3" s="19" t="e">
        <f>_xlfn.T.TEST(Corrected!S6:S8,Corrected!S20:S22,2,2)</f>
        <v>#DIV/0!</v>
      </c>
      <c r="N3" s="19" t="e">
        <f>_xlfn.T.TEST(Corrected!T6:T8,Corrected!T20:T22,2,2)</f>
        <v>#DIV/0!</v>
      </c>
      <c r="O3" s="19" t="e">
        <f>_xlfn.T.TEST(Corrected!U6:U8,Corrected!U20:U22,2,2)</f>
        <v>#DIV/0!</v>
      </c>
      <c r="P3" s="19" t="e">
        <f>_xlfn.T.TEST(Corrected!V6:V8,Corrected!V20:V22,2,2)</f>
        <v>#DIV/0!</v>
      </c>
      <c r="Q3" s="19" t="e">
        <f>_xlfn.T.TEST(Corrected!W6:W8,Corrected!W20:W22,2,2)</f>
        <v>#DIV/0!</v>
      </c>
    </row>
    <row r="4" spans="1:17" x14ac:dyDescent="0.25">
      <c r="A4" s="26" t="s">
        <v>19</v>
      </c>
      <c r="B4" s="27" t="s">
        <v>18</v>
      </c>
      <c r="C4" s="28" t="e">
        <f>AVERAGE(Corrected!S12:S14)</f>
        <v>#DIV/0!</v>
      </c>
      <c r="D4" s="28">
        <f>AVERAGE(Corrected!T12:T14)</f>
        <v>0</v>
      </c>
      <c r="E4" s="28">
        <f>AVERAGE(Corrected!U12:U14)</f>
        <v>0</v>
      </c>
      <c r="F4" s="28">
        <f>AVERAGE(Corrected!V12:V14)</f>
        <v>0</v>
      </c>
      <c r="G4" s="28">
        <f>AVERAGE(Corrected!W12:W14)</f>
        <v>0</v>
      </c>
      <c r="H4" s="29" t="e">
        <f>STDEV(Corrected!S12:S14)</f>
        <v>#DIV/0!</v>
      </c>
      <c r="I4" s="29">
        <f>STDEV(Corrected!T12:T14)</f>
        <v>0</v>
      </c>
      <c r="J4" s="29">
        <f>STDEV(Corrected!U12:U14)</f>
        <v>0</v>
      </c>
      <c r="K4" s="29">
        <f>STDEV(Corrected!V12:V14)</f>
        <v>0</v>
      </c>
      <c r="L4" s="29">
        <f>STDEV(Corrected!W12:W14)</f>
        <v>0</v>
      </c>
      <c r="M4" s="30" t="e">
        <f>_xlfn.T.TEST(Corrected!S12:S14,Corrected!S26:S28,2,2)</f>
        <v>#DIV/0!</v>
      </c>
      <c r="N4" s="30" t="e">
        <f>_xlfn.T.TEST(Corrected!T12:T14,Corrected!T26:T28,2,2)</f>
        <v>#DIV/0!</v>
      </c>
      <c r="O4" s="30" t="e">
        <f>_xlfn.T.TEST(Corrected!U12:U14,Corrected!U26:U28,2,2)</f>
        <v>#DIV/0!</v>
      </c>
      <c r="P4" s="30" t="e">
        <f>_xlfn.T.TEST(Corrected!V12:V14,Corrected!V26:V28,2,2)</f>
        <v>#DIV/0!</v>
      </c>
      <c r="Q4" s="30" t="e">
        <f>_xlfn.T.TEST(Corrected!W12:W14,Corrected!W26:W28,2,2)</f>
        <v>#DIV/0!</v>
      </c>
    </row>
    <row r="5" spans="1:17" x14ac:dyDescent="0.25">
      <c r="A5" s="21" t="s">
        <v>20</v>
      </c>
      <c r="B5" s="1" t="s">
        <v>17</v>
      </c>
      <c r="C5" s="16" t="e">
        <f>AVERAGE(Corrected!S20:S22)</f>
        <v>#DIV/0!</v>
      </c>
      <c r="D5" s="16">
        <f>AVERAGE(Corrected!T20:T22)</f>
        <v>0</v>
      </c>
      <c r="E5" s="16">
        <f>AVERAGE(Corrected!U20:U22)</f>
        <v>0</v>
      </c>
      <c r="F5" s="16">
        <f>AVERAGE(Corrected!V20:V22)</f>
        <v>0</v>
      </c>
      <c r="G5" s="16">
        <f>AVERAGE(Corrected!W20:W22)</f>
        <v>0</v>
      </c>
      <c r="H5" s="18" t="e">
        <f>STDEV(Corrected!S20:S22)</f>
        <v>#DIV/0!</v>
      </c>
      <c r="I5" s="18">
        <f>STDEV(Corrected!T20:T22)</f>
        <v>0</v>
      </c>
      <c r="J5" s="18">
        <f>STDEV(Corrected!U20:U22)</f>
        <v>0</v>
      </c>
      <c r="K5" s="18">
        <f>STDEV(Corrected!V20:V22)</f>
        <v>0</v>
      </c>
      <c r="L5" s="18">
        <f>STDEV(Corrected!W20:W22)</f>
        <v>0</v>
      </c>
      <c r="M5" s="19"/>
      <c r="N5" s="19"/>
      <c r="O5" s="19"/>
      <c r="P5" s="19"/>
      <c r="Q5" s="19"/>
    </row>
    <row r="6" spans="1:17" x14ac:dyDescent="0.25">
      <c r="A6" s="26" t="s">
        <v>20</v>
      </c>
      <c r="B6" s="27" t="s">
        <v>18</v>
      </c>
      <c r="C6" s="28" t="e">
        <f>AVERAGE(Corrected!S26:S28)</f>
        <v>#DIV/0!</v>
      </c>
      <c r="D6" s="28">
        <f>AVERAGE(Corrected!T26:T28)</f>
        <v>0</v>
      </c>
      <c r="E6" s="28">
        <f>AVERAGE(Corrected!U26:U28)</f>
        <v>0</v>
      </c>
      <c r="F6" s="28">
        <f>AVERAGE(Corrected!V26:V28)</f>
        <v>0</v>
      </c>
      <c r="G6" s="28">
        <f>AVERAGE(Corrected!W26:W28)</f>
        <v>0</v>
      </c>
      <c r="H6" s="29" t="e">
        <f>STDEV(Corrected!S26:S28)</f>
        <v>#DIV/0!</v>
      </c>
      <c r="I6" s="29">
        <f>STDEV(Corrected!T26:T28)</f>
        <v>0</v>
      </c>
      <c r="J6" s="29">
        <f>STDEV(Corrected!U26:U28)</f>
        <v>0</v>
      </c>
      <c r="K6" s="29">
        <f>STDEV(Corrected!V26:V28)</f>
        <v>0</v>
      </c>
      <c r="L6" s="29">
        <f>STDEV(Corrected!W26:W28)</f>
        <v>0</v>
      </c>
      <c r="M6" s="30"/>
      <c r="N6" s="30"/>
      <c r="O6" s="30"/>
      <c r="P6" s="30"/>
      <c r="Q6" s="30"/>
    </row>
  </sheetData>
  <conditionalFormatting sqref="M3:Q6">
    <cfRule type="cellIs" dxfId="3" priority="1" operator="lessThan">
      <formula>0.005</formula>
    </cfRule>
    <cfRule type="cellIs" dxfId="2" priority="2" operator="between">
      <formula>0.01</formula>
      <formula>0.005</formula>
    </cfRule>
    <cfRule type="cellIs" dxfId="1" priority="3" operator="between">
      <formula>0.05</formula>
      <formula>0.01</formula>
    </cfRule>
    <cfRule type="cellIs" dxfId="0" priority="4" operator="greaterThan">
      <formula>0.05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Raw data</vt:lpstr>
      <vt:lpstr>Corrected</vt:lpstr>
      <vt:lpstr>Cell cycle and apoptosis</vt:lpstr>
      <vt:lpstr>gH2AX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</dc:creator>
  <cp:lastModifiedBy>Lopez Perez, Ramon</cp:lastModifiedBy>
  <cp:lastPrinted>2019-03-05T16:06:01Z</cp:lastPrinted>
  <dcterms:created xsi:type="dcterms:W3CDTF">2016-05-02T11:36:30Z</dcterms:created>
  <dcterms:modified xsi:type="dcterms:W3CDTF">2019-06-19T18:40:31Z</dcterms:modified>
</cp:coreProperties>
</file>