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729\"/>
    </mc:Choice>
  </mc:AlternateContent>
  <xr:revisionPtr revIDLastSave="0" documentId="8_{7E137D06-74D6-45B9-9BE8-8D707178B25B}" xr6:coauthVersionLast="41" xr6:coauthVersionMax="41" xr10:uidLastSave="{00000000-0000-0000-0000-000000000000}"/>
  <bookViews>
    <workbookView xWindow="25490" yWindow="3480" windowWidth="19420" windowHeight="10420"/>
  </bookViews>
  <sheets>
    <sheet name="sorted by company" sheetId="1" r:id="rId1"/>
    <sheet name="sorted by type" sheetId="5" r:id="rId2"/>
    <sheet name="DV-IDENTITY-0" sheetId="4" state="veryHidden" r:id="rId3"/>
  </sheets>
  <definedNames>
    <definedName name="helptop" localSheetId="0">'sorted by company'!$B$14</definedName>
    <definedName name="_xlnm.Print_Area" localSheetId="0">'sorted by company'!$A$1:$E$52</definedName>
    <definedName name="_xlnm.Print_Area" localSheetId="1">'sorted by type'!$A$1:$G$52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<sst xmlns="http://schemas.openxmlformats.org/spreadsheetml/2006/main" count="627" uniqueCount="170">
  <si>
    <t>Company</t>
  </si>
  <si>
    <t>Catalog Number</t>
  </si>
  <si>
    <t>AAAAAH384Q8=</t>
  </si>
  <si>
    <t>Comments/Description</t>
  </si>
  <si>
    <t>oxaloacetic acid</t>
  </si>
  <si>
    <t>Sigma-Aldrich</t>
  </si>
  <si>
    <t>acetylpyruvate</t>
  </si>
  <si>
    <t>benzoylpyruvate</t>
  </si>
  <si>
    <t>MoleculeCrafting.HuGs e.U.</t>
  </si>
  <si>
    <t>-</t>
  </si>
  <si>
    <t>custom synthesis</t>
  </si>
  <si>
    <t>enzyme assay buffer</t>
  </si>
  <si>
    <t>Ni-NTA running buffer</t>
  </si>
  <si>
    <t>Ni-NTA elution buffer</t>
  </si>
  <si>
    <t>Promega</t>
  </si>
  <si>
    <t>High-efficiency protein expression from gene with T7 promoter and ribosome binding site</t>
  </si>
  <si>
    <t xml:space="preserve"> L1195</t>
  </si>
  <si>
    <t>MERCK</t>
  </si>
  <si>
    <t>pET E. coli T7 Expression Vectors</t>
  </si>
  <si>
    <t>http://www.merckmillipore.com/AT/de/life-science-research/genomic-analysis/dna-preparation-cloning/pet-expression-vectors/qFSb.qB.mLQAAAFA6.VkiQ0G,nav</t>
  </si>
  <si>
    <t>TCA metabolite</t>
  </si>
  <si>
    <t>Ni-NTA agarose</t>
  </si>
  <si>
    <t>chloramphenicol</t>
  </si>
  <si>
    <t>kanamycin</t>
  </si>
  <si>
    <t>ampicillin</t>
  </si>
  <si>
    <t>G75 / G200 running buffer</t>
  </si>
  <si>
    <t>ÄKTA FPLC system</t>
  </si>
  <si>
    <t>Luria broth (LB) medium</t>
  </si>
  <si>
    <t>Luria broth (LB) agarose plates</t>
  </si>
  <si>
    <t>autoclaved agarose plates containing LB-medium and antibiotics for bacterial groth selection; https://www.addgene.org/protocols/pouring-lb-agar-plates/</t>
  </si>
  <si>
    <t>self-prepared</t>
  </si>
  <si>
    <t>C0378</t>
  </si>
  <si>
    <t>O4126</t>
  </si>
  <si>
    <t>A1593</t>
  </si>
  <si>
    <t>Bio-Rad</t>
  </si>
  <si>
    <t>http://www.bio-rad.com/de-at/product/glass-econo-column-columns?ID=2cfb1c6e-32e8-4c72-b532-dd39013d707d&amp;pcp_loc=catprod</t>
  </si>
  <si>
    <t>R90101</t>
  </si>
  <si>
    <t>Thermo-Fischer</t>
  </si>
  <si>
    <t>a nickel-charged affinity resin that can be used to purify recombinant proteins containing a polyhistidine (6xHis) sequence</t>
  </si>
  <si>
    <t>X998</t>
  </si>
  <si>
    <t>ROTH</t>
  </si>
  <si>
    <t>chemical used for elution of polyhistidine (6xHis) sequences from a nickel-charged affinity resin</t>
  </si>
  <si>
    <t>GE Healthcare Life Sciences</t>
  </si>
  <si>
    <t>https://www.gelifesciences.com/en/ch/shop/chromatography/prepacked-columns/ion-exchange/mono-q-anion-exchange-chromatography-column-p-00608</t>
  </si>
  <si>
    <t>https://www.gelifesciences.com/en/ch/shop/chromatography/prepacked-columns/ion-exchange/mono-s-cation-exchange-chromatography-column-p-00723</t>
  </si>
  <si>
    <t>using the FPLC system by GE Healthcare; different custom versions exist; this work used the "ÄKTA pure" system</t>
  </si>
  <si>
    <t>HiLoad Superdex column 75 pg (G75)</t>
  </si>
  <si>
    <t>HiLoad Superdex column 200 pg (G200)</t>
  </si>
  <si>
    <t>https://www.gelifesciences.com/en/ch/shop/chromatography/prepacked-columns/size-exclusion/hiload-superdex-200-pg-preparative-size-exclusion-chromatography-columns-p-06283</t>
  </si>
  <si>
    <t>https://www.gelifesciences.com/en/ch/shop/chromatography/prepacked-columns/size-exclusion/hiload-superdex-75-pg-preparative-size-exclusion-chromatography-columns-p-05800</t>
  </si>
  <si>
    <t>Mono S 10/100 GL</t>
  </si>
  <si>
    <t>Mono Q 10/100 GL</t>
  </si>
  <si>
    <t>Mono S low salt buffer</t>
  </si>
  <si>
    <t>Mono S high salt buffer</t>
  </si>
  <si>
    <t>Mono Q low salt buffer</t>
  </si>
  <si>
    <t>Mono Q high salt buffer</t>
  </si>
  <si>
    <t>96-Well UV Microplate</t>
  </si>
  <si>
    <t>TECAN microplate reader</t>
  </si>
  <si>
    <t>https://lifesciences.tecan.com/microplate-readers</t>
  </si>
  <si>
    <t>UV/VIS transparent cuvettes</t>
  </si>
  <si>
    <t>UV/VIS transparent flat-bottom 96 well plates</t>
  </si>
  <si>
    <t>TECAN Life Sciences</t>
  </si>
  <si>
    <t>VWR</t>
  </si>
  <si>
    <t>734-0451</t>
  </si>
  <si>
    <t>734-0448</t>
  </si>
  <si>
    <t>centrifugal tubes</t>
  </si>
  <si>
    <t>525-1042</t>
  </si>
  <si>
    <t>Eppendof tubes 1.5 mL</t>
  </si>
  <si>
    <t>microcentrifugal tubes; autoclaved</t>
  </si>
  <si>
    <t>Name of Material/Equipment</t>
  </si>
  <si>
    <t>2316</t>
  </si>
  <si>
    <t>HiTrap Phenyl HP column</t>
  </si>
  <si>
    <t>https://www.gelifesciences.com/en/it/shop/chromatography/prepacked-columns/hydrophobic-interaction/hitrap-phenyl-hp-p-05630</t>
  </si>
  <si>
    <t>HIC running buffer</t>
  </si>
  <si>
    <t>15 mM Tris-HCl; 300 mM NaCl; adjust to pH 7.4</t>
  </si>
  <si>
    <t>HIC running buffer AS</t>
  </si>
  <si>
    <t>20 mM Tris-HCl; 15 mM NaCl; adjust to pH 8.0</t>
  </si>
  <si>
    <t>20 mM Tris-HCl; 1 M NaCl; 10 % glycerol; adjust to pH 8.0</t>
  </si>
  <si>
    <t>0.22 µm filter units</t>
  </si>
  <si>
    <t>0.45 µm filter units</t>
  </si>
  <si>
    <t>SLGP033RS</t>
  </si>
  <si>
    <t>SLHP033NS</t>
  </si>
  <si>
    <t>HIC running buffer saturated with ammonium sulfate (AS); adjust to pH 7: 70 g ammonium sulfate + 90 mL buffer, stirred overnight in the cold room; adjust to pH 7.0</t>
  </si>
  <si>
    <t>Ultra-0.5 Centrifugal Filter Units</t>
  </si>
  <si>
    <t xml:space="preserve">Ultra-15, MWCO 10 kDa </t>
  </si>
  <si>
    <t>Z706345</t>
  </si>
  <si>
    <t>centrifigal filters for protein enrichment; https://www.sigmaaldrich.com/catalog/product/sigma/z706345?lang=de&amp;region=AT</t>
  </si>
  <si>
    <t xml:space="preserve">Z677108 </t>
  </si>
  <si>
    <t>centrifigal filters for protein enrichment; https://www.sigmaaldrich.com/catalog/product/ALDRICH/Z677108?lang=de&amp;region=AT&amp;cm_sp=Insite-_-prodRecCold_xviews-_-prodRecCold5-2</t>
  </si>
  <si>
    <t>NZCYM medium</t>
  </si>
  <si>
    <t>isopropyl-β-D-thiogalactopyranosid (IPTG)</t>
  </si>
  <si>
    <t>15 mL Falcon</t>
  </si>
  <si>
    <t>50 mL Falcon</t>
  </si>
  <si>
    <t>General supply</t>
  </si>
  <si>
    <t>FPLC</t>
  </si>
  <si>
    <t>FPLC supply</t>
  </si>
  <si>
    <t>Glass Econo-Column Columns</t>
  </si>
  <si>
    <t>Medium and related</t>
  </si>
  <si>
    <t>Chemicals</t>
  </si>
  <si>
    <t>Ni-NTA chromatography</t>
  </si>
  <si>
    <t>Protein expression</t>
  </si>
  <si>
    <t>Protocol step</t>
  </si>
  <si>
    <t>Enzyme assays</t>
  </si>
  <si>
    <t>7, 8</t>
  </si>
  <si>
    <t>4, 5, 6</t>
  </si>
  <si>
    <t>PS Cuvettes Spectrophotometer Semi-Micro</t>
  </si>
  <si>
    <t>30622-758</t>
  </si>
  <si>
    <t>VIS transparent cuvettes</t>
  </si>
  <si>
    <t>UV Cuvettes Spectrophotometer Semi-Micro</t>
  </si>
  <si>
    <t xml:space="preserve">47727-024 </t>
  </si>
  <si>
    <t>3, 4, 5, 6</t>
  </si>
  <si>
    <t>1, 3, 4, 5, 6</t>
  </si>
  <si>
    <t>2, 3</t>
  </si>
  <si>
    <t>Type</t>
  </si>
  <si>
    <t xml:space="preserve">Hampton </t>
  </si>
  <si>
    <t>HR3-142</t>
  </si>
  <si>
    <t>VDX™ plate (24 wells)</t>
  </si>
  <si>
    <t>coverslips (22 mm)</t>
  </si>
  <si>
    <t>paraffin oil</t>
  </si>
  <si>
    <t>HR3-411</t>
  </si>
  <si>
    <t>Karl Hecht KG</t>
  </si>
  <si>
    <t>protein crystallization buffer</t>
  </si>
  <si>
    <t>reservoir solution for crystallization</t>
  </si>
  <si>
    <t>Crystallization</t>
  </si>
  <si>
    <t>sodium oxlalate</t>
  </si>
  <si>
    <t>a competitive inhibitor of FAH superfamily enzymes</t>
  </si>
  <si>
    <t>71800</t>
  </si>
  <si>
    <t>G75 / G200 running buffer with 1 mM DTT</t>
  </si>
  <si>
    <t>Millex-HP, 0.22 µm, PES 33 mm, not steril</t>
  </si>
  <si>
    <t>Millex-HP, 0.45 µm, PES 33 mm, not steril</t>
  </si>
  <si>
    <t>imidazole</t>
  </si>
  <si>
    <t>20 mM Tris-HCl pH 7,4; 50-300 mM NaCl; 200-500 mM imidazole; ranges: optimal value varies among FAHD proteins</t>
  </si>
  <si>
    <t>20 mM Tris-HCl pH 7,4; 50-300 mM NaCl; 10-200 mM imidazole; ranges: optimal value varies among FAHD proteins</t>
  </si>
  <si>
    <t>PageRuler Prestained Protein Ladder, 10 to 180 kDa</t>
  </si>
  <si>
    <t>26616</t>
  </si>
  <si>
    <t>https://www.thermofisher.com/order/catalog/product/26616?SID=srch-hj-26616</t>
  </si>
  <si>
    <r>
      <t xml:space="preserve">BL21(DE3) </t>
    </r>
    <r>
      <rPr>
        <sz val="12"/>
        <color indexed="8"/>
        <rFont val="Calibri"/>
        <family val="2"/>
      </rPr>
      <t>pLysS competent E. coli</t>
    </r>
  </si>
  <si>
    <r>
      <t>chemical used for induction of protein expression with the DE3/</t>
    </r>
    <r>
      <rPr>
        <sz val="12"/>
        <color indexed="8"/>
        <rFont val="Calibri"/>
        <family val="2"/>
      </rPr>
      <t>pET system</t>
    </r>
  </si>
  <si>
    <r>
      <t xml:space="preserve">antibiotic for bacterial growth selection; resistance endióded in </t>
    </r>
    <r>
      <rPr>
        <sz val="12"/>
        <color indexed="8"/>
        <rFont val="Calibri"/>
        <family val="2"/>
      </rPr>
      <t>pLysS plasmid of BL21(DE3) E. coli; 25 µg/mL final concentration</t>
    </r>
  </si>
  <si>
    <r>
      <t xml:space="preserve">antibiotic for bacterial growth selection; to be used if this resistance is encoded in the employed </t>
    </r>
    <r>
      <rPr>
        <sz val="12"/>
        <color indexed="8"/>
        <rFont val="Calibri"/>
        <family val="2"/>
      </rPr>
      <t>pET vector; 50 µg/mL final concentration</t>
    </r>
  </si>
  <si>
    <r>
      <t xml:space="preserve">antibiotic for bacterial growth selection; to be used if this resistance is encoded in the employed </t>
    </r>
    <r>
      <rPr>
        <sz val="12"/>
        <color indexed="8"/>
        <rFont val="Calibri"/>
        <family val="2"/>
      </rPr>
      <t>pET vector; 100 µg/mL final concentration</t>
    </r>
  </si>
  <si>
    <r>
      <t xml:space="preserve">24 well plates used for crystallization </t>
    </r>
    <r>
      <rPr>
        <sz val="12"/>
        <color indexed="8"/>
        <rFont val="Calibri"/>
        <family val="2"/>
      </rPr>
      <t>via Hanging Drop Vapor Diffusion</t>
    </r>
  </si>
  <si>
    <r>
      <t xml:space="preserve">used for crystallization </t>
    </r>
    <r>
      <rPr>
        <sz val="12"/>
        <color indexed="8"/>
        <rFont val="Calibri"/>
        <family val="2"/>
      </rPr>
      <t>via Hanging Drop Vapor Diffusion</t>
    </r>
  </si>
  <si>
    <r>
      <t xml:space="preserve">coverslips used for crystallization </t>
    </r>
    <r>
      <rPr>
        <sz val="12"/>
        <color indexed="8"/>
        <rFont val="Calibri"/>
        <family val="2"/>
      </rPr>
      <t>via Hanging Drop Vapor Diffusion</t>
    </r>
  </si>
  <si>
    <r>
      <t xml:space="preserve">a general growth medium for </t>
    </r>
    <r>
      <rPr>
        <sz val="12"/>
        <color indexed="8"/>
        <rFont val="Calibri"/>
        <family val="2"/>
      </rPr>
      <t>E. coli: 5 g/L yeast extract; 10 g/L peptone from casein; 10 g/L sodium chloride; 12 g/L agar-agar</t>
    </r>
  </si>
  <si>
    <r>
      <t xml:space="preserve">a better growth medium for </t>
    </r>
    <r>
      <rPr>
        <sz val="12"/>
        <color indexed="8"/>
        <rFont val="Calibri"/>
        <family val="2"/>
      </rPr>
      <t>E. coli, used for amplification: 10 g/L NZ amine; 5 g/L NaCl; 5 g/L yeast extract; 1 g/L casamino acids; 2 g/L MgSO4; adjust pH to 7.4</t>
    </r>
  </si>
  <si>
    <r>
      <t>44 mM NaH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; 6 mM Na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HPO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; 100 mM NaCl; 20 mM DTT; adjust to pH 7</t>
    </r>
  </si>
  <si>
    <r>
      <t>44 mM NaH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; 6 mM Na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HPO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; 10-300 mM NaCl; ranges: optimal value varies among FAHD proteins</t>
    </r>
  </si>
  <si>
    <r>
      <t>44 mM NaH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; 6 mM Na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HPO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; 1-2 M NaCl; ranges: optimal value varies among FAHD proteins</t>
    </r>
  </si>
  <si>
    <r>
      <t>50 mM Tris-HCl pH7.4; 100 mM KCl; 1 mM MgCl</t>
    </r>
    <r>
      <rPr>
        <vertAlign val="subscript"/>
        <sz val="12"/>
        <color indexed="8"/>
        <rFont val="Calibri"/>
        <family val="2"/>
      </rPr>
      <t>2</t>
    </r>
  </si>
  <si>
    <t>2,3,4,5,6</t>
  </si>
  <si>
    <r>
      <t>100 mM Na-HEPES pH 7.5; 5-20 % (w/v) PEG4k; 10 mM-200 mM MgCl</t>
    </r>
    <r>
      <rPr>
        <vertAlign val="subscript"/>
        <sz val="12"/>
        <color indexed="8"/>
        <rFont val="Calibri"/>
        <family val="2"/>
      </rPr>
      <t>2</t>
    </r>
  </si>
  <si>
    <t>D9277</t>
  </si>
  <si>
    <t>https://www.sigmaaldrich.com/catalog/product/sigma/d9277; or comparable</t>
  </si>
  <si>
    <t xml:space="preserve">Dialysis tubing cellulose membrane </t>
  </si>
  <si>
    <r>
      <t xml:space="preserve">BL21(DE3) </t>
    </r>
    <r>
      <rPr>
        <sz val="12"/>
        <rFont val="Calibri"/>
        <family val="2"/>
      </rPr>
      <t>pLysS competent E. coli</t>
    </r>
  </si>
  <si>
    <r>
      <t>chemical used for induction of protein expression with the DE3/</t>
    </r>
    <r>
      <rPr>
        <sz val="12"/>
        <rFont val="Calibri"/>
        <family val="2"/>
      </rPr>
      <t>pET system</t>
    </r>
  </si>
  <si>
    <r>
      <t xml:space="preserve">antibiotic for bacterial growth selection; resistance endióded in </t>
    </r>
    <r>
      <rPr>
        <sz val="12"/>
        <rFont val="Calibri"/>
        <family val="2"/>
      </rPr>
      <t>pLysS plasmid of BL21(DE3) E. coli; 25 µg/mL final concentration</t>
    </r>
  </si>
  <si>
    <r>
      <t xml:space="preserve">antibiotic for bacterial growth selection; to be used if this resistance is encoded in the employed </t>
    </r>
    <r>
      <rPr>
        <sz val="12"/>
        <rFont val="Calibri"/>
        <family val="2"/>
      </rPr>
      <t>pET vector; 50 µg/mL final concentration</t>
    </r>
  </si>
  <si>
    <r>
      <t xml:space="preserve">antibiotic for bacterial growth selection; to be used if this resistance is encoded in the employed </t>
    </r>
    <r>
      <rPr>
        <sz val="12"/>
        <rFont val="Calibri"/>
        <family val="2"/>
      </rPr>
      <t>pET vector; 100 µg/mL final concentration</t>
    </r>
  </si>
  <si>
    <r>
      <t xml:space="preserve">24 well plates used for crystallization </t>
    </r>
    <r>
      <rPr>
        <sz val="12"/>
        <rFont val="Calibri"/>
        <family val="2"/>
      </rPr>
      <t>via Hanging Drop Vapor Diffusion</t>
    </r>
  </si>
  <si>
    <r>
      <t xml:space="preserve">used for crystallization </t>
    </r>
    <r>
      <rPr>
        <sz val="12"/>
        <rFont val="Calibri"/>
        <family val="2"/>
      </rPr>
      <t>via Hanging Drop Vapor Diffusion</t>
    </r>
  </si>
  <si>
    <r>
      <t xml:space="preserve">coverslips used for crystallization </t>
    </r>
    <r>
      <rPr>
        <sz val="12"/>
        <rFont val="Calibri"/>
        <family val="2"/>
      </rPr>
      <t>via Hanging Drop Vapor Diffusion</t>
    </r>
  </si>
  <si>
    <r>
      <t xml:space="preserve">a general growth medium for </t>
    </r>
    <r>
      <rPr>
        <sz val="12"/>
        <rFont val="Calibri"/>
        <family val="2"/>
      </rPr>
      <t>E. coli: 5 g/L yeast extract; 10 g/L peptone from casein; 10 g/L sodium chloride; 12 g/L agar-agar</t>
    </r>
  </si>
  <si>
    <r>
      <t xml:space="preserve">a better growth medium for </t>
    </r>
    <r>
      <rPr>
        <sz val="12"/>
        <rFont val="Calibri"/>
        <family val="2"/>
      </rPr>
      <t>E. coli, used for amplification: 10 g/L NZ amine; 5 g/L NaCl; 5 g/L yeast extract; 1 g/L casamino acids; 2 g/L MgSO4; adjust pH to 7.4</t>
    </r>
  </si>
  <si>
    <r>
      <t>44 mM NaH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; 6 mM 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; 100 mM NaCl; 20 mM DTT; adjust to pH 7</t>
    </r>
  </si>
  <si>
    <r>
      <t>44 mM NaH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; 6 mM 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; 10-300 mM NaCl; ranges: optimal value varies among FAHD proteins</t>
    </r>
  </si>
  <si>
    <r>
      <t>44 mM NaH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; 6 mM 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; 1-2 M NaCl; ranges: optimal value varies among FAHD proteins</t>
    </r>
  </si>
  <si>
    <r>
      <t>50 mM Tris-HCl pH7.4; 100 mM KCl; 1 mM MgCl</t>
    </r>
    <r>
      <rPr>
        <vertAlign val="subscript"/>
        <sz val="12"/>
        <rFont val="Calibri"/>
        <family val="2"/>
      </rPr>
      <t>2</t>
    </r>
  </si>
  <si>
    <r>
      <t>100 mM Na-HEPES pH 7.5; 5-20 % (w/v) PEG4k; 10 mM-200 mM MgCl</t>
    </r>
    <r>
      <rPr>
        <vertAlign val="subscript"/>
        <sz val="12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</si>
</sst>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vertAlign val="subscript"/>
      <sz val="12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/>
    <xf numFmtId="49" fontId="5" fillId="0" borderId="0" xfId="0" applyNumberFormat="1" applyFont="1" applyAlignment="1">
      <alignment horizontal="left"/>
    </xf>
    <xf numFmtId="0" fontId="5" fillId="0" borderId="0" xfId="0" applyFont="1"/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2"/>
  <sheetViews>
    <sheetView tabSelected="1" zoomScale="70" zoomScaleNormal="70" zoomScaleSheetLayoutView="55" workbookViewId="0">
      <selection activeCell="D15" sqref="D15"/>
    </sheetView>
  </sheetViews>
  <sheetFormatPr defaultRowHeight="20.149999999999999" customHeight="1" x14ac:dyDescent="0.35"/>
  <cols>
    <col min="1" max="1" width="3.1796875" customWidth="1"/>
    <col min="2" max="2" width="52.54296875" style="2" customWidth="1"/>
    <col min="3" max="3" width="28.54296875" style="2" bestFit="1" customWidth="1"/>
    <col min="4" max="4" width="17" style="6" bestFit="1" customWidth="1"/>
    <col min="5" max="5" width="185.81640625" style="3" bestFit="1" customWidth="1"/>
  </cols>
  <sheetData>
    <row r="1" spans="1:5" ht="20.149999999999999" customHeight="1" x14ac:dyDescent="0.35">
      <c r="A1" s="12"/>
    </row>
    <row r="2" spans="1:5" s="1" customFormat="1" ht="15.5" x14ac:dyDescent="0.35">
      <c r="B2" s="24" t="s">
        <v>69</v>
      </c>
      <c r="C2" s="24" t="s">
        <v>0</v>
      </c>
      <c r="D2" s="25" t="s">
        <v>1</v>
      </c>
      <c r="E2" s="26" t="s">
        <v>3</v>
      </c>
    </row>
    <row r="3" spans="1:5" s="1" customFormat="1" ht="15.5" x14ac:dyDescent="0.35">
      <c r="B3" s="27" t="s">
        <v>155</v>
      </c>
      <c r="C3" s="27" t="s">
        <v>14</v>
      </c>
      <c r="D3" s="28" t="s">
        <v>16</v>
      </c>
      <c r="E3" s="29" t="s">
        <v>15</v>
      </c>
    </row>
    <row r="4" spans="1:5" s="1" customFormat="1" ht="15.5" x14ac:dyDescent="0.35">
      <c r="B4" s="27" t="s">
        <v>18</v>
      </c>
      <c r="C4" s="27" t="s">
        <v>17</v>
      </c>
      <c r="D4" s="28" t="s">
        <v>9</v>
      </c>
      <c r="E4" s="30" t="s">
        <v>19</v>
      </c>
    </row>
    <row r="5" spans="1:5" s="1" customFormat="1" ht="15.5" x14ac:dyDescent="0.35">
      <c r="B5" s="27" t="s">
        <v>79</v>
      </c>
      <c r="C5" s="27" t="s">
        <v>17</v>
      </c>
      <c r="D5" s="30" t="s">
        <v>81</v>
      </c>
      <c r="E5" s="29" t="s">
        <v>129</v>
      </c>
    </row>
    <row r="6" spans="1:5" s="1" customFormat="1" ht="15.5" x14ac:dyDescent="0.35">
      <c r="B6" s="27" t="s">
        <v>78</v>
      </c>
      <c r="C6" s="27" t="s">
        <v>17</v>
      </c>
      <c r="D6" s="30" t="s">
        <v>80</v>
      </c>
      <c r="E6" s="29" t="s">
        <v>128</v>
      </c>
    </row>
    <row r="7" spans="1:5" s="1" customFormat="1" ht="15.5" x14ac:dyDescent="0.35">
      <c r="B7" s="27" t="s">
        <v>67</v>
      </c>
      <c r="C7" s="27" t="s">
        <v>62</v>
      </c>
      <c r="D7" s="31" t="s">
        <v>66</v>
      </c>
      <c r="E7" s="29" t="s">
        <v>68</v>
      </c>
    </row>
    <row r="8" spans="1:5" ht="15.5" x14ac:dyDescent="0.35">
      <c r="A8" s="12"/>
      <c r="B8" s="27" t="s">
        <v>91</v>
      </c>
      <c r="C8" s="27" t="s">
        <v>62</v>
      </c>
      <c r="D8" s="31" t="s">
        <v>63</v>
      </c>
      <c r="E8" s="29" t="s">
        <v>65</v>
      </c>
    </row>
    <row r="9" spans="1:5" ht="15.5" x14ac:dyDescent="0.35">
      <c r="A9" s="12"/>
      <c r="B9" s="27" t="s">
        <v>92</v>
      </c>
      <c r="C9" s="27" t="s">
        <v>62</v>
      </c>
      <c r="D9" s="31" t="s">
        <v>64</v>
      </c>
      <c r="E9" s="29" t="s">
        <v>65</v>
      </c>
    </row>
    <row r="10" spans="1:5" ht="15.5" x14ac:dyDescent="0.35">
      <c r="A10" s="12"/>
      <c r="B10" s="27" t="s">
        <v>105</v>
      </c>
      <c r="C10" s="27" t="s">
        <v>62</v>
      </c>
      <c r="D10" s="28" t="s">
        <v>106</v>
      </c>
      <c r="E10" s="29" t="s">
        <v>107</v>
      </c>
    </row>
    <row r="11" spans="1:5" ht="15.5" x14ac:dyDescent="0.35">
      <c r="A11" s="12"/>
      <c r="B11" s="27" t="s">
        <v>108</v>
      </c>
      <c r="C11" s="27" t="s">
        <v>62</v>
      </c>
      <c r="D11" s="28" t="s">
        <v>109</v>
      </c>
      <c r="E11" s="29" t="s">
        <v>59</v>
      </c>
    </row>
    <row r="12" spans="1:5" ht="15.5" x14ac:dyDescent="0.35">
      <c r="A12" s="12"/>
      <c r="B12" s="27" t="s">
        <v>90</v>
      </c>
      <c r="C12" s="27" t="s">
        <v>40</v>
      </c>
      <c r="D12" s="28" t="s">
        <v>70</v>
      </c>
      <c r="E12" s="30" t="s">
        <v>156</v>
      </c>
    </row>
    <row r="13" spans="1:5" ht="15.5" x14ac:dyDescent="0.35">
      <c r="A13" s="12"/>
      <c r="B13" s="27" t="s">
        <v>130</v>
      </c>
      <c r="C13" s="27" t="s">
        <v>40</v>
      </c>
      <c r="D13" s="31" t="s">
        <v>39</v>
      </c>
      <c r="E13" s="29" t="s">
        <v>41</v>
      </c>
    </row>
    <row r="14" spans="1:5" ht="15.5" x14ac:dyDescent="0.35">
      <c r="A14" s="12"/>
      <c r="B14" s="27" t="s">
        <v>96</v>
      </c>
      <c r="C14" s="27" t="s">
        <v>34</v>
      </c>
      <c r="D14" s="32" t="s">
        <v>9</v>
      </c>
      <c r="E14" s="30" t="s">
        <v>35</v>
      </c>
    </row>
    <row r="15" spans="1:5" ht="15.5" x14ac:dyDescent="0.35">
      <c r="A15" s="12"/>
      <c r="B15" s="27" t="s">
        <v>22</v>
      </c>
      <c r="C15" s="27" t="s">
        <v>5</v>
      </c>
      <c r="D15" s="31" t="s">
        <v>31</v>
      </c>
      <c r="E15" s="29" t="s">
        <v>157</v>
      </c>
    </row>
    <row r="16" spans="1:5" ht="15.5" x14ac:dyDescent="0.35">
      <c r="A16" s="12"/>
      <c r="B16" s="27" t="s">
        <v>23</v>
      </c>
      <c r="C16" s="27" t="s">
        <v>5</v>
      </c>
      <c r="D16" s="31">
        <v>60615</v>
      </c>
      <c r="E16" s="29" t="s">
        <v>158</v>
      </c>
    </row>
    <row r="17" spans="1:5" ht="15.5" x14ac:dyDescent="0.35">
      <c r="A17" s="12"/>
      <c r="B17" s="27" t="s">
        <v>24</v>
      </c>
      <c r="C17" s="27" t="s">
        <v>5</v>
      </c>
      <c r="D17" s="31" t="s">
        <v>33</v>
      </c>
      <c r="E17" s="29" t="s">
        <v>159</v>
      </c>
    </row>
    <row r="18" spans="1:5" ht="15.5" x14ac:dyDescent="0.35">
      <c r="A18" s="12"/>
      <c r="B18" s="27" t="s">
        <v>84</v>
      </c>
      <c r="C18" s="27" t="s">
        <v>5</v>
      </c>
      <c r="D18" s="31" t="s">
        <v>85</v>
      </c>
      <c r="E18" s="30" t="s">
        <v>86</v>
      </c>
    </row>
    <row r="19" spans="1:5" ht="15.5" x14ac:dyDescent="0.35">
      <c r="A19" s="12"/>
      <c r="B19" s="27" t="s">
        <v>83</v>
      </c>
      <c r="C19" s="27" t="s">
        <v>5</v>
      </c>
      <c r="D19" s="31" t="s">
        <v>87</v>
      </c>
      <c r="E19" s="30" t="s">
        <v>88</v>
      </c>
    </row>
    <row r="20" spans="1:5" ht="15.5" x14ac:dyDescent="0.35">
      <c r="A20" s="12"/>
      <c r="B20" s="27" t="s">
        <v>4</v>
      </c>
      <c r="C20" s="27" t="s">
        <v>5</v>
      </c>
      <c r="D20" s="28" t="s">
        <v>32</v>
      </c>
      <c r="E20" s="29" t="s">
        <v>20</v>
      </c>
    </row>
    <row r="21" spans="1:5" ht="15.5" x14ac:dyDescent="0.35">
      <c r="A21" s="12"/>
      <c r="B21" s="27" t="s">
        <v>124</v>
      </c>
      <c r="C21" s="27" t="s">
        <v>5</v>
      </c>
      <c r="D21" s="32" t="s">
        <v>126</v>
      </c>
      <c r="E21" s="29" t="s">
        <v>125</v>
      </c>
    </row>
    <row r="22" spans="1:5" ht="15.5" x14ac:dyDescent="0.35">
      <c r="A22" s="12"/>
      <c r="B22" s="27" t="s">
        <v>154</v>
      </c>
      <c r="C22" s="27" t="s">
        <v>5</v>
      </c>
      <c r="D22" s="32" t="s">
        <v>152</v>
      </c>
      <c r="E22" s="34" t="s">
        <v>153</v>
      </c>
    </row>
    <row r="23" spans="1:5" ht="15.5" x14ac:dyDescent="0.35">
      <c r="A23" s="12"/>
      <c r="B23" s="27" t="s">
        <v>21</v>
      </c>
      <c r="C23" s="27" t="s">
        <v>37</v>
      </c>
      <c r="D23" s="32" t="s">
        <v>36</v>
      </c>
      <c r="E23" s="29" t="s">
        <v>38</v>
      </c>
    </row>
    <row r="24" spans="1:5" ht="15.5" x14ac:dyDescent="0.35">
      <c r="A24" s="12"/>
      <c r="B24" s="27" t="s">
        <v>56</v>
      </c>
      <c r="C24" s="27" t="s">
        <v>37</v>
      </c>
      <c r="D24" s="31">
        <v>8404</v>
      </c>
      <c r="E24" s="29" t="s">
        <v>60</v>
      </c>
    </row>
    <row r="25" spans="1:5" ht="15.5" x14ac:dyDescent="0.35">
      <c r="A25" s="12"/>
      <c r="B25" s="27" t="s">
        <v>133</v>
      </c>
      <c r="C25" s="27" t="s">
        <v>37</v>
      </c>
      <c r="D25" s="31" t="s">
        <v>134</v>
      </c>
      <c r="E25" s="30" t="s">
        <v>135</v>
      </c>
    </row>
    <row r="26" spans="1:5" ht="15.5" x14ac:dyDescent="0.35">
      <c r="A26" s="12"/>
      <c r="B26" s="27" t="s">
        <v>26</v>
      </c>
      <c r="C26" s="27" t="s">
        <v>42</v>
      </c>
      <c r="D26" s="32" t="s">
        <v>9</v>
      </c>
      <c r="E26" s="29" t="s">
        <v>45</v>
      </c>
    </row>
    <row r="27" spans="1:5" ht="15.5" x14ac:dyDescent="0.35">
      <c r="A27" s="12"/>
      <c r="B27" s="27" t="s">
        <v>71</v>
      </c>
      <c r="C27" s="27" t="s">
        <v>42</v>
      </c>
      <c r="D27" s="32" t="s">
        <v>9</v>
      </c>
      <c r="E27" s="30" t="s">
        <v>72</v>
      </c>
    </row>
    <row r="28" spans="1:5" ht="15.5" x14ac:dyDescent="0.35">
      <c r="A28" s="12"/>
      <c r="B28" s="27" t="s">
        <v>50</v>
      </c>
      <c r="C28" s="27" t="s">
        <v>42</v>
      </c>
      <c r="D28" s="32" t="s">
        <v>9</v>
      </c>
      <c r="E28" s="30" t="s">
        <v>44</v>
      </c>
    </row>
    <row r="29" spans="1:5" ht="15.5" x14ac:dyDescent="0.35">
      <c r="A29" s="12"/>
      <c r="B29" s="27" t="s">
        <v>51</v>
      </c>
      <c r="C29" s="27" t="s">
        <v>42</v>
      </c>
      <c r="D29" s="32" t="s">
        <v>9</v>
      </c>
      <c r="E29" s="30" t="s">
        <v>43</v>
      </c>
    </row>
    <row r="30" spans="1:5" ht="15.5" x14ac:dyDescent="0.35">
      <c r="A30" s="12"/>
      <c r="B30" s="27" t="s">
        <v>46</v>
      </c>
      <c r="C30" s="27" t="s">
        <v>42</v>
      </c>
      <c r="D30" s="32" t="s">
        <v>9</v>
      </c>
      <c r="E30" s="30" t="s">
        <v>49</v>
      </c>
    </row>
    <row r="31" spans="1:5" ht="15.5" x14ac:dyDescent="0.35">
      <c r="A31" s="12"/>
      <c r="B31" s="27" t="s">
        <v>47</v>
      </c>
      <c r="C31" s="27" t="s">
        <v>42</v>
      </c>
      <c r="D31" s="32" t="s">
        <v>9</v>
      </c>
      <c r="E31" s="30" t="s">
        <v>48</v>
      </c>
    </row>
    <row r="32" spans="1:5" ht="15.5" x14ac:dyDescent="0.35">
      <c r="A32" s="12"/>
      <c r="B32" s="27" t="s">
        <v>57</v>
      </c>
      <c r="C32" s="27" t="s">
        <v>61</v>
      </c>
      <c r="D32" s="32" t="s">
        <v>9</v>
      </c>
      <c r="E32" s="30" t="s">
        <v>58</v>
      </c>
    </row>
    <row r="33" spans="1:5" ht="15.5" x14ac:dyDescent="0.35">
      <c r="A33" s="12"/>
      <c r="B33" s="27" t="s">
        <v>6</v>
      </c>
      <c r="C33" s="27" t="s">
        <v>8</v>
      </c>
      <c r="D33" s="32" t="s">
        <v>9</v>
      </c>
      <c r="E33" s="29" t="s">
        <v>10</v>
      </c>
    </row>
    <row r="34" spans="1:5" ht="15.5" x14ac:dyDescent="0.35">
      <c r="A34" s="12"/>
      <c r="B34" s="27" t="s">
        <v>7</v>
      </c>
      <c r="C34" s="27" t="s">
        <v>8</v>
      </c>
      <c r="D34" s="32" t="s">
        <v>9</v>
      </c>
      <c r="E34" s="29" t="s">
        <v>10</v>
      </c>
    </row>
    <row r="35" spans="1:5" ht="15.5" x14ac:dyDescent="0.35">
      <c r="A35" s="12"/>
      <c r="B35" s="30" t="s">
        <v>116</v>
      </c>
      <c r="C35" s="30" t="s">
        <v>114</v>
      </c>
      <c r="D35" s="32" t="s">
        <v>115</v>
      </c>
      <c r="E35" s="30" t="s">
        <v>160</v>
      </c>
    </row>
    <row r="36" spans="1:5" ht="15.5" x14ac:dyDescent="0.35">
      <c r="A36" s="12"/>
      <c r="B36" s="30" t="s">
        <v>118</v>
      </c>
      <c r="C36" s="30" t="s">
        <v>114</v>
      </c>
      <c r="D36" s="32" t="s">
        <v>119</v>
      </c>
      <c r="E36" s="30" t="s">
        <v>161</v>
      </c>
    </row>
    <row r="37" spans="1:5" ht="15.5" x14ac:dyDescent="0.35">
      <c r="A37" s="12"/>
      <c r="B37" s="30" t="s">
        <v>117</v>
      </c>
      <c r="C37" s="30" t="s">
        <v>120</v>
      </c>
      <c r="D37" s="32">
        <v>14043</v>
      </c>
      <c r="E37" s="30" t="s">
        <v>162</v>
      </c>
    </row>
    <row r="38" spans="1:5" ht="15.5" x14ac:dyDescent="0.35">
      <c r="A38" s="12"/>
      <c r="B38" s="27" t="s">
        <v>27</v>
      </c>
      <c r="C38" s="27" t="s">
        <v>30</v>
      </c>
      <c r="D38" s="28" t="s">
        <v>9</v>
      </c>
      <c r="E38" s="29" t="s">
        <v>163</v>
      </c>
    </row>
    <row r="39" spans="1:5" ht="15.5" x14ac:dyDescent="0.35">
      <c r="A39" s="12"/>
      <c r="B39" s="27" t="s">
        <v>89</v>
      </c>
      <c r="C39" s="27" t="s">
        <v>30</v>
      </c>
      <c r="D39" s="32" t="s">
        <v>9</v>
      </c>
      <c r="E39" s="33" t="s">
        <v>164</v>
      </c>
    </row>
    <row r="40" spans="1:5" ht="15.5" x14ac:dyDescent="0.35">
      <c r="A40" s="12"/>
      <c r="B40" s="27" t="s">
        <v>28</v>
      </c>
      <c r="C40" s="27" t="s">
        <v>30</v>
      </c>
      <c r="D40" s="32" t="s">
        <v>9</v>
      </c>
      <c r="E40" s="29" t="s">
        <v>29</v>
      </c>
    </row>
    <row r="41" spans="1:5" ht="15.5" x14ac:dyDescent="0.35">
      <c r="A41" s="12"/>
      <c r="B41" s="27" t="s">
        <v>12</v>
      </c>
      <c r="C41" s="27" t="s">
        <v>30</v>
      </c>
      <c r="D41" s="32" t="s">
        <v>9</v>
      </c>
      <c r="E41" s="29" t="s">
        <v>132</v>
      </c>
    </row>
    <row r="42" spans="1:5" ht="15.5" x14ac:dyDescent="0.35">
      <c r="A42" s="12"/>
      <c r="B42" s="27" t="s">
        <v>13</v>
      </c>
      <c r="C42" s="27" t="s">
        <v>30</v>
      </c>
      <c r="D42" s="32" t="s">
        <v>9</v>
      </c>
      <c r="E42" s="29" t="s">
        <v>131</v>
      </c>
    </row>
    <row r="43" spans="1:5" ht="17.5" x14ac:dyDescent="0.45">
      <c r="A43" s="12"/>
      <c r="B43" s="27" t="s">
        <v>73</v>
      </c>
      <c r="C43" s="27" t="s">
        <v>30</v>
      </c>
      <c r="D43" s="32" t="s">
        <v>9</v>
      </c>
      <c r="E43" s="27" t="s">
        <v>165</v>
      </c>
    </row>
    <row r="44" spans="1:5" ht="15.5" x14ac:dyDescent="0.35">
      <c r="A44" s="12"/>
      <c r="B44" s="27" t="s">
        <v>75</v>
      </c>
      <c r="C44" s="27" t="s">
        <v>30</v>
      </c>
      <c r="D44" s="32" t="s">
        <v>9</v>
      </c>
      <c r="E44" s="27" t="s">
        <v>82</v>
      </c>
    </row>
    <row r="45" spans="1:5" ht="17.5" x14ac:dyDescent="0.45">
      <c r="A45" s="12"/>
      <c r="B45" s="27" t="s">
        <v>52</v>
      </c>
      <c r="C45" s="27" t="s">
        <v>30</v>
      </c>
      <c r="D45" s="32" t="s">
        <v>9</v>
      </c>
      <c r="E45" s="27" t="s">
        <v>166</v>
      </c>
    </row>
    <row r="46" spans="1:5" ht="17.5" x14ac:dyDescent="0.45">
      <c r="A46" s="12"/>
      <c r="B46" s="27" t="s">
        <v>53</v>
      </c>
      <c r="C46" s="27" t="s">
        <v>30</v>
      </c>
      <c r="D46" s="32" t="s">
        <v>9</v>
      </c>
      <c r="E46" s="27" t="s">
        <v>167</v>
      </c>
    </row>
    <row r="47" spans="1:5" ht="15.5" x14ac:dyDescent="0.35">
      <c r="A47" s="12"/>
      <c r="B47" s="27" t="s">
        <v>54</v>
      </c>
      <c r="C47" s="27" t="s">
        <v>30</v>
      </c>
      <c r="D47" s="32" t="s">
        <v>9</v>
      </c>
      <c r="E47" s="30" t="s">
        <v>76</v>
      </c>
    </row>
    <row r="48" spans="1:5" ht="15.5" x14ac:dyDescent="0.35">
      <c r="A48" s="12"/>
      <c r="B48" s="27" t="s">
        <v>55</v>
      </c>
      <c r="C48" s="27" t="s">
        <v>30</v>
      </c>
      <c r="D48" s="32" t="s">
        <v>9</v>
      </c>
      <c r="E48" s="30" t="s">
        <v>77</v>
      </c>
    </row>
    <row r="49" spans="1:5" ht="15.5" x14ac:dyDescent="0.35">
      <c r="A49" s="12"/>
      <c r="B49" s="27" t="s">
        <v>25</v>
      </c>
      <c r="C49" s="27" t="s">
        <v>30</v>
      </c>
      <c r="D49" s="32" t="s">
        <v>9</v>
      </c>
      <c r="E49" s="29" t="s">
        <v>74</v>
      </c>
    </row>
    <row r="50" spans="1:5" ht="17.5" x14ac:dyDescent="0.45">
      <c r="A50" s="12"/>
      <c r="B50" s="27" t="s">
        <v>11</v>
      </c>
      <c r="C50" s="27" t="s">
        <v>30</v>
      </c>
      <c r="D50" s="32" t="s">
        <v>9</v>
      </c>
      <c r="E50" s="29" t="s">
        <v>168</v>
      </c>
    </row>
    <row r="51" spans="1:5" ht="15.5" x14ac:dyDescent="0.35">
      <c r="A51" s="12"/>
      <c r="B51" s="30" t="s">
        <v>121</v>
      </c>
      <c r="C51" s="27" t="s">
        <v>30</v>
      </c>
      <c r="D51" s="32" t="s">
        <v>9</v>
      </c>
      <c r="E51" s="30" t="s">
        <v>127</v>
      </c>
    </row>
    <row r="52" spans="1:5" ht="17.5" x14ac:dyDescent="0.45">
      <c r="A52" s="12"/>
      <c r="B52" s="30" t="s">
        <v>122</v>
      </c>
      <c r="C52" s="27" t="s">
        <v>30</v>
      </c>
      <c r="D52" s="32" t="s">
        <v>9</v>
      </c>
      <c r="E52" s="30" t="s">
        <v>169</v>
      </c>
    </row>
  </sheetData>
  <pageMargins left="0.7" right="0.7" top="0.75" bottom="0.75" header="0.3" footer="0.3"/>
  <pageSetup scale="42" orientation="landscape" r:id="rId1"/>
  <customProperties>
    <customPr name="DVSECTIONID" r:id="rId2"/>
  </customProperties>
  <ignoredErrors>
    <ignoredError sqref="D12 D21 D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2"/>
  <sheetViews>
    <sheetView zoomScale="70" zoomScaleNormal="70" zoomScaleSheetLayoutView="100" workbookViewId="0">
      <selection activeCell="D6" sqref="D6"/>
    </sheetView>
  </sheetViews>
  <sheetFormatPr defaultColWidth="23.1796875" defaultRowHeight="15.5" x14ac:dyDescent="0.35"/>
  <cols>
    <col min="1" max="1" width="4.81640625" customWidth="1"/>
    <col min="2" max="2" width="25.54296875" style="1" bestFit="1" customWidth="1"/>
    <col min="3" max="3" width="14.26953125" style="8" bestFit="1" customWidth="1"/>
    <col min="4" max="4" width="52.54296875" style="2" bestFit="1" customWidth="1"/>
    <col min="5" max="5" width="28.54296875" style="2" bestFit="1" customWidth="1"/>
    <col min="6" max="6" width="17" style="6" bestFit="1" customWidth="1"/>
    <col min="7" max="7" width="185.81640625" style="3" bestFit="1" customWidth="1"/>
  </cols>
  <sheetData>
    <row r="2" spans="2:7" s="1" customFormat="1" x14ac:dyDescent="0.35">
      <c r="B2" s="9" t="s">
        <v>113</v>
      </c>
      <c r="C2" s="9" t="s">
        <v>101</v>
      </c>
      <c r="D2" s="9" t="s">
        <v>69</v>
      </c>
      <c r="E2" s="9" t="s">
        <v>0</v>
      </c>
      <c r="F2" s="10" t="s">
        <v>1</v>
      </c>
      <c r="G2" s="11" t="s">
        <v>3</v>
      </c>
    </row>
    <row r="3" spans="2:7" s="1" customFormat="1" x14ac:dyDescent="0.35">
      <c r="B3" s="18" t="s">
        <v>93</v>
      </c>
      <c r="C3" s="19" t="s">
        <v>111</v>
      </c>
      <c r="D3" s="4" t="s">
        <v>67</v>
      </c>
      <c r="E3" s="4" t="s">
        <v>62</v>
      </c>
      <c r="F3" s="15" t="s">
        <v>66</v>
      </c>
      <c r="G3" s="5" t="s">
        <v>68</v>
      </c>
    </row>
    <row r="4" spans="2:7" s="1" customFormat="1" x14ac:dyDescent="0.35">
      <c r="B4" s="18"/>
      <c r="C4" s="19">
        <v>3</v>
      </c>
      <c r="D4" s="4" t="s">
        <v>91</v>
      </c>
      <c r="E4" s="4" t="s">
        <v>62</v>
      </c>
      <c r="F4" s="15" t="s">
        <v>63</v>
      </c>
      <c r="G4" s="5" t="s">
        <v>65</v>
      </c>
    </row>
    <row r="5" spans="2:7" s="1" customFormat="1" x14ac:dyDescent="0.35">
      <c r="B5" s="18"/>
      <c r="C5" s="19" t="s">
        <v>112</v>
      </c>
      <c r="D5" s="4" t="s">
        <v>92</v>
      </c>
      <c r="E5" s="4" t="s">
        <v>62</v>
      </c>
      <c r="F5" s="15" t="s">
        <v>64</v>
      </c>
      <c r="G5" s="5" t="s">
        <v>65</v>
      </c>
    </row>
    <row r="6" spans="2:7" s="1" customFormat="1" x14ac:dyDescent="0.35">
      <c r="B6" s="18"/>
      <c r="C6" s="19">
        <v>2</v>
      </c>
      <c r="D6" s="4" t="s">
        <v>79</v>
      </c>
      <c r="E6" s="4" t="s">
        <v>17</v>
      </c>
      <c r="F6" s="14" t="s">
        <v>81</v>
      </c>
      <c r="G6" s="5" t="s">
        <v>129</v>
      </c>
    </row>
    <row r="7" spans="2:7" s="1" customFormat="1" x14ac:dyDescent="0.35">
      <c r="B7" s="18"/>
      <c r="C7" s="19">
        <v>2</v>
      </c>
      <c r="D7" s="4" t="s">
        <v>78</v>
      </c>
      <c r="E7" s="4" t="s">
        <v>17</v>
      </c>
      <c r="F7" s="14" t="s">
        <v>80</v>
      </c>
      <c r="G7" s="5" t="s">
        <v>128</v>
      </c>
    </row>
    <row r="8" spans="2:7" x14ac:dyDescent="0.35">
      <c r="B8" s="18"/>
      <c r="C8" s="19" t="s">
        <v>110</v>
      </c>
      <c r="D8" s="4" t="s">
        <v>84</v>
      </c>
      <c r="E8" s="4" t="s">
        <v>5</v>
      </c>
      <c r="F8" s="15" t="s">
        <v>85</v>
      </c>
      <c r="G8" s="14" t="s">
        <v>86</v>
      </c>
    </row>
    <row r="9" spans="2:7" x14ac:dyDescent="0.35">
      <c r="B9" s="18"/>
      <c r="C9" s="19" t="s">
        <v>110</v>
      </c>
      <c r="D9" s="4" t="s">
        <v>83</v>
      </c>
      <c r="E9" s="4" t="s">
        <v>5</v>
      </c>
      <c r="F9" s="15" t="s">
        <v>87</v>
      </c>
      <c r="G9" s="14" t="s">
        <v>88</v>
      </c>
    </row>
    <row r="10" spans="2:7" x14ac:dyDescent="0.35">
      <c r="B10" s="18"/>
      <c r="C10" s="19">
        <v>1</v>
      </c>
      <c r="D10" s="4" t="s">
        <v>105</v>
      </c>
      <c r="E10" s="4" t="s">
        <v>62</v>
      </c>
      <c r="F10" s="13" t="s">
        <v>106</v>
      </c>
      <c r="G10" s="5" t="s">
        <v>107</v>
      </c>
    </row>
    <row r="11" spans="2:7" x14ac:dyDescent="0.35">
      <c r="B11" s="18"/>
      <c r="C11" s="19">
        <v>3</v>
      </c>
      <c r="D11" s="4" t="s">
        <v>108</v>
      </c>
      <c r="E11" s="4" t="s">
        <v>62</v>
      </c>
      <c r="F11" s="13" t="s">
        <v>109</v>
      </c>
      <c r="G11" s="5" t="s">
        <v>59</v>
      </c>
    </row>
    <row r="12" spans="2:7" x14ac:dyDescent="0.35">
      <c r="B12" s="18"/>
      <c r="C12" s="19" t="s">
        <v>103</v>
      </c>
      <c r="D12" s="4" t="s">
        <v>56</v>
      </c>
      <c r="E12" s="4" t="s">
        <v>37</v>
      </c>
      <c r="F12" s="15">
        <v>8404</v>
      </c>
      <c r="G12" s="5" t="s">
        <v>60</v>
      </c>
    </row>
    <row r="13" spans="2:7" x14ac:dyDescent="0.35">
      <c r="B13" s="18"/>
      <c r="C13" s="19" t="s">
        <v>150</v>
      </c>
      <c r="D13" s="4" t="s">
        <v>133</v>
      </c>
      <c r="E13" s="4" t="s">
        <v>37</v>
      </c>
      <c r="F13" s="15" t="s">
        <v>134</v>
      </c>
      <c r="G13" s="16" t="s">
        <v>135</v>
      </c>
    </row>
    <row r="14" spans="2:7" x14ac:dyDescent="0.35">
      <c r="B14" s="18"/>
      <c r="C14" s="20">
        <v>3</v>
      </c>
      <c r="D14" s="21" t="s">
        <v>154</v>
      </c>
      <c r="E14" s="21" t="s">
        <v>5</v>
      </c>
      <c r="F14" s="22" t="s">
        <v>152</v>
      </c>
      <c r="G14" s="23" t="s">
        <v>153</v>
      </c>
    </row>
    <row r="15" spans="2:7" x14ac:dyDescent="0.35">
      <c r="B15" s="18" t="s">
        <v>94</v>
      </c>
      <c r="C15" s="19" t="s">
        <v>104</v>
      </c>
      <c r="D15" s="4" t="s">
        <v>26</v>
      </c>
      <c r="E15" s="4" t="s">
        <v>42</v>
      </c>
      <c r="F15" s="7" t="s">
        <v>9</v>
      </c>
      <c r="G15" s="5" t="s">
        <v>45</v>
      </c>
    </row>
    <row r="16" spans="2:7" x14ac:dyDescent="0.35">
      <c r="B16" s="18"/>
      <c r="C16" s="19">
        <v>4</v>
      </c>
      <c r="D16" s="4" t="s">
        <v>71</v>
      </c>
      <c r="E16" s="4" t="s">
        <v>42</v>
      </c>
      <c r="F16" s="7" t="s">
        <v>9</v>
      </c>
      <c r="G16" s="14" t="s">
        <v>72</v>
      </c>
    </row>
    <row r="17" spans="2:7" x14ac:dyDescent="0.35">
      <c r="B17" s="18"/>
      <c r="C17" s="19">
        <v>5</v>
      </c>
      <c r="D17" s="4" t="s">
        <v>50</v>
      </c>
      <c r="E17" s="4" t="s">
        <v>42</v>
      </c>
      <c r="F17" s="7" t="s">
        <v>9</v>
      </c>
      <c r="G17" s="14" t="s">
        <v>44</v>
      </c>
    </row>
    <row r="18" spans="2:7" x14ac:dyDescent="0.35">
      <c r="B18" s="18"/>
      <c r="C18" s="19">
        <v>5</v>
      </c>
      <c r="D18" s="4" t="s">
        <v>51</v>
      </c>
      <c r="E18" s="4" t="s">
        <v>42</v>
      </c>
      <c r="F18" s="7" t="s">
        <v>9</v>
      </c>
      <c r="G18" s="14" t="s">
        <v>43</v>
      </c>
    </row>
    <row r="19" spans="2:7" x14ac:dyDescent="0.35">
      <c r="B19" s="18"/>
      <c r="C19" s="19">
        <v>6</v>
      </c>
      <c r="D19" s="4" t="s">
        <v>46</v>
      </c>
      <c r="E19" s="4" t="s">
        <v>42</v>
      </c>
      <c r="F19" s="7" t="s">
        <v>9</v>
      </c>
      <c r="G19" s="14" t="s">
        <v>49</v>
      </c>
    </row>
    <row r="20" spans="2:7" x14ac:dyDescent="0.35">
      <c r="B20" s="18"/>
      <c r="C20" s="19">
        <v>6</v>
      </c>
      <c r="D20" s="4" t="s">
        <v>47</v>
      </c>
      <c r="E20" s="4" t="s">
        <v>42</v>
      </c>
      <c r="F20" s="7" t="s">
        <v>9</v>
      </c>
      <c r="G20" s="14" t="s">
        <v>48</v>
      </c>
    </row>
    <row r="21" spans="2:7" ht="17.5" x14ac:dyDescent="0.45">
      <c r="B21" s="18" t="s">
        <v>95</v>
      </c>
      <c r="C21" s="19">
        <v>4</v>
      </c>
      <c r="D21" s="4" t="s">
        <v>73</v>
      </c>
      <c r="E21" s="4" t="s">
        <v>30</v>
      </c>
      <c r="F21" s="7" t="s">
        <v>9</v>
      </c>
      <c r="G21" s="4" t="s">
        <v>146</v>
      </c>
    </row>
    <row r="22" spans="2:7" x14ac:dyDescent="0.35">
      <c r="B22" s="18"/>
      <c r="C22" s="19">
        <v>4</v>
      </c>
      <c r="D22" s="4" t="s">
        <v>75</v>
      </c>
      <c r="E22" s="4" t="s">
        <v>30</v>
      </c>
      <c r="F22" s="7" t="s">
        <v>9</v>
      </c>
      <c r="G22" s="4" t="s">
        <v>82</v>
      </c>
    </row>
    <row r="23" spans="2:7" ht="17.5" x14ac:dyDescent="0.45">
      <c r="B23" s="18"/>
      <c r="C23" s="19">
        <v>5</v>
      </c>
      <c r="D23" s="4" t="s">
        <v>52</v>
      </c>
      <c r="E23" s="4" t="s">
        <v>30</v>
      </c>
      <c r="F23" s="7" t="s">
        <v>9</v>
      </c>
      <c r="G23" s="4" t="s">
        <v>147</v>
      </c>
    </row>
    <row r="24" spans="2:7" ht="17.5" x14ac:dyDescent="0.45">
      <c r="B24" s="18"/>
      <c r="C24" s="19">
        <v>5</v>
      </c>
      <c r="D24" s="4" t="s">
        <v>53</v>
      </c>
      <c r="E24" s="4" t="s">
        <v>30</v>
      </c>
      <c r="F24" s="7" t="s">
        <v>9</v>
      </c>
      <c r="G24" s="4" t="s">
        <v>148</v>
      </c>
    </row>
    <row r="25" spans="2:7" x14ac:dyDescent="0.35">
      <c r="B25" s="18"/>
      <c r="C25" s="19">
        <v>5</v>
      </c>
      <c r="D25" s="4" t="s">
        <v>54</v>
      </c>
      <c r="E25" s="4" t="s">
        <v>30</v>
      </c>
      <c r="F25" s="7" t="s">
        <v>9</v>
      </c>
      <c r="G25" s="14" t="s">
        <v>76</v>
      </c>
    </row>
    <row r="26" spans="2:7" x14ac:dyDescent="0.35">
      <c r="B26" s="18"/>
      <c r="C26" s="19">
        <v>5</v>
      </c>
      <c r="D26" s="4" t="s">
        <v>55</v>
      </c>
      <c r="E26" s="4" t="s">
        <v>30</v>
      </c>
      <c r="F26" s="7" t="s">
        <v>9</v>
      </c>
      <c r="G26" s="14" t="s">
        <v>77</v>
      </c>
    </row>
    <row r="27" spans="2:7" x14ac:dyDescent="0.35">
      <c r="B27" s="18"/>
      <c r="C27" s="19">
        <v>6</v>
      </c>
      <c r="D27" s="4" t="s">
        <v>25</v>
      </c>
      <c r="E27" s="4" t="s">
        <v>30</v>
      </c>
      <c r="F27" s="7" t="s">
        <v>9</v>
      </c>
      <c r="G27" s="5" t="s">
        <v>74</v>
      </c>
    </row>
    <row r="28" spans="2:7" x14ac:dyDescent="0.35">
      <c r="B28" s="18" t="s">
        <v>97</v>
      </c>
      <c r="C28" s="19">
        <v>1</v>
      </c>
      <c r="D28" s="4" t="s">
        <v>27</v>
      </c>
      <c r="E28" s="4" t="s">
        <v>30</v>
      </c>
      <c r="F28" s="13" t="s">
        <v>9</v>
      </c>
      <c r="G28" s="5" t="s">
        <v>144</v>
      </c>
    </row>
    <row r="29" spans="2:7" x14ac:dyDescent="0.35">
      <c r="B29" s="18"/>
      <c r="C29" s="19">
        <v>1</v>
      </c>
      <c r="D29" s="4" t="s">
        <v>89</v>
      </c>
      <c r="E29" s="4" t="s">
        <v>30</v>
      </c>
      <c r="F29" s="7" t="s">
        <v>9</v>
      </c>
      <c r="G29" s="17" t="s">
        <v>145</v>
      </c>
    </row>
    <row r="30" spans="2:7" x14ac:dyDescent="0.35">
      <c r="B30" s="18"/>
      <c r="C30" s="19">
        <v>1</v>
      </c>
      <c r="D30" s="4" t="s">
        <v>28</v>
      </c>
      <c r="E30" s="4" t="s">
        <v>30</v>
      </c>
      <c r="F30" s="7" t="s">
        <v>9</v>
      </c>
      <c r="G30" s="5" t="s">
        <v>29</v>
      </c>
    </row>
    <row r="31" spans="2:7" x14ac:dyDescent="0.35">
      <c r="B31" s="18" t="s">
        <v>98</v>
      </c>
      <c r="C31" s="19">
        <v>1</v>
      </c>
      <c r="D31" s="4" t="s">
        <v>22</v>
      </c>
      <c r="E31" s="4" t="s">
        <v>5</v>
      </c>
      <c r="F31" s="15" t="s">
        <v>31</v>
      </c>
      <c r="G31" s="5" t="s">
        <v>138</v>
      </c>
    </row>
    <row r="32" spans="2:7" x14ac:dyDescent="0.35">
      <c r="B32" s="18"/>
      <c r="C32" s="19">
        <v>1</v>
      </c>
      <c r="D32" s="4" t="s">
        <v>23</v>
      </c>
      <c r="E32" s="4" t="s">
        <v>5</v>
      </c>
      <c r="F32" s="15">
        <v>60615</v>
      </c>
      <c r="G32" s="5" t="s">
        <v>139</v>
      </c>
    </row>
    <row r="33" spans="2:7" x14ac:dyDescent="0.35">
      <c r="B33" s="18"/>
      <c r="C33" s="19">
        <v>1</v>
      </c>
      <c r="D33" s="4" t="s">
        <v>24</v>
      </c>
      <c r="E33" s="4" t="s">
        <v>5</v>
      </c>
      <c r="F33" s="15" t="s">
        <v>33</v>
      </c>
      <c r="G33" s="5" t="s">
        <v>140</v>
      </c>
    </row>
    <row r="34" spans="2:7" x14ac:dyDescent="0.35">
      <c r="B34" s="18"/>
      <c r="C34" s="19">
        <v>1</v>
      </c>
      <c r="D34" s="4" t="s">
        <v>90</v>
      </c>
      <c r="E34" s="4" t="s">
        <v>40</v>
      </c>
      <c r="F34" s="13" t="s">
        <v>70</v>
      </c>
      <c r="G34" s="14" t="s">
        <v>137</v>
      </c>
    </row>
    <row r="35" spans="2:7" x14ac:dyDescent="0.35">
      <c r="B35" s="18"/>
      <c r="C35" s="19">
        <v>3</v>
      </c>
      <c r="D35" s="4" t="s">
        <v>130</v>
      </c>
      <c r="E35" s="4" t="s">
        <v>40</v>
      </c>
      <c r="F35" s="15" t="s">
        <v>39</v>
      </c>
      <c r="G35" s="5" t="s">
        <v>41</v>
      </c>
    </row>
    <row r="36" spans="2:7" x14ac:dyDescent="0.35">
      <c r="B36" s="18"/>
      <c r="C36" s="19" t="s">
        <v>103</v>
      </c>
      <c r="D36" s="4" t="s">
        <v>4</v>
      </c>
      <c r="E36" s="4" t="s">
        <v>5</v>
      </c>
      <c r="F36" s="13" t="s">
        <v>32</v>
      </c>
      <c r="G36" s="5" t="s">
        <v>20</v>
      </c>
    </row>
    <row r="37" spans="2:7" x14ac:dyDescent="0.35">
      <c r="B37" s="18"/>
      <c r="C37" s="19" t="s">
        <v>103</v>
      </c>
      <c r="D37" s="4" t="s">
        <v>6</v>
      </c>
      <c r="E37" s="4" t="s">
        <v>8</v>
      </c>
      <c r="F37" s="7" t="s">
        <v>9</v>
      </c>
      <c r="G37" s="5" t="s">
        <v>10</v>
      </c>
    </row>
    <row r="38" spans="2:7" x14ac:dyDescent="0.35">
      <c r="B38" s="18"/>
      <c r="C38" s="19" t="s">
        <v>103</v>
      </c>
      <c r="D38" s="4" t="s">
        <v>7</v>
      </c>
      <c r="E38" s="4" t="s">
        <v>8</v>
      </c>
      <c r="F38" s="7" t="s">
        <v>9</v>
      </c>
      <c r="G38" s="5" t="s">
        <v>10</v>
      </c>
    </row>
    <row r="39" spans="2:7" x14ac:dyDescent="0.35">
      <c r="B39" s="18" t="s">
        <v>99</v>
      </c>
      <c r="C39" s="19">
        <v>3</v>
      </c>
      <c r="D39" s="4" t="s">
        <v>96</v>
      </c>
      <c r="E39" s="4" t="s">
        <v>34</v>
      </c>
      <c r="F39" s="7" t="s">
        <v>9</v>
      </c>
      <c r="G39" s="14" t="s">
        <v>35</v>
      </c>
    </row>
    <row r="40" spans="2:7" x14ac:dyDescent="0.35">
      <c r="B40" s="18"/>
      <c r="C40" s="19">
        <v>3</v>
      </c>
      <c r="D40" s="4" t="s">
        <v>21</v>
      </c>
      <c r="E40" s="4" t="s">
        <v>37</v>
      </c>
      <c r="F40" s="7" t="s">
        <v>36</v>
      </c>
      <c r="G40" s="5" t="s">
        <v>38</v>
      </c>
    </row>
    <row r="41" spans="2:7" x14ac:dyDescent="0.35">
      <c r="B41" s="18"/>
      <c r="C41" s="19">
        <v>3</v>
      </c>
      <c r="D41" s="4" t="s">
        <v>12</v>
      </c>
      <c r="E41" s="4" t="s">
        <v>30</v>
      </c>
      <c r="F41" s="7" t="s">
        <v>9</v>
      </c>
      <c r="G41" s="5" t="s">
        <v>132</v>
      </c>
    </row>
    <row r="42" spans="2:7" x14ac:dyDescent="0.35">
      <c r="B42" s="18"/>
      <c r="C42" s="19">
        <v>3</v>
      </c>
      <c r="D42" s="4" t="s">
        <v>13</v>
      </c>
      <c r="E42" s="4" t="s">
        <v>30</v>
      </c>
      <c r="F42" s="7" t="s">
        <v>9</v>
      </c>
      <c r="G42" s="5" t="s">
        <v>131</v>
      </c>
    </row>
    <row r="43" spans="2:7" x14ac:dyDescent="0.35">
      <c r="B43" s="18" t="s">
        <v>100</v>
      </c>
      <c r="C43" s="19">
        <v>1</v>
      </c>
      <c r="D43" s="4" t="s">
        <v>136</v>
      </c>
      <c r="E43" s="4" t="s">
        <v>14</v>
      </c>
      <c r="F43" s="13" t="s">
        <v>16</v>
      </c>
      <c r="G43" s="5" t="s">
        <v>15</v>
      </c>
    </row>
    <row r="44" spans="2:7" x14ac:dyDescent="0.35">
      <c r="B44" s="18"/>
      <c r="C44" s="19">
        <v>1</v>
      </c>
      <c r="D44" s="4" t="s">
        <v>18</v>
      </c>
      <c r="E44" s="4" t="s">
        <v>17</v>
      </c>
      <c r="F44" s="13" t="s">
        <v>9</v>
      </c>
      <c r="G44" s="14" t="s">
        <v>19</v>
      </c>
    </row>
    <row r="45" spans="2:7" x14ac:dyDescent="0.35">
      <c r="B45" s="18" t="s">
        <v>102</v>
      </c>
      <c r="C45" s="19" t="s">
        <v>103</v>
      </c>
      <c r="D45" s="4" t="s">
        <v>57</v>
      </c>
      <c r="E45" s="4" t="s">
        <v>61</v>
      </c>
      <c r="F45" s="7" t="s">
        <v>9</v>
      </c>
      <c r="G45" s="14" t="s">
        <v>58</v>
      </c>
    </row>
    <row r="46" spans="2:7" ht="17.5" x14ac:dyDescent="0.45">
      <c r="B46" s="18"/>
      <c r="C46" s="19" t="s">
        <v>103</v>
      </c>
      <c r="D46" s="4" t="s">
        <v>11</v>
      </c>
      <c r="E46" s="4" t="s">
        <v>30</v>
      </c>
      <c r="F46" s="7" t="s">
        <v>9</v>
      </c>
      <c r="G46" s="5" t="s">
        <v>149</v>
      </c>
    </row>
    <row r="47" spans="2:7" x14ac:dyDescent="0.35">
      <c r="B47" s="18" t="s">
        <v>123</v>
      </c>
      <c r="C47" s="19">
        <v>9</v>
      </c>
      <c r="D47" s="16" t="s">
        <v>116</v>
      </c>
      <c r="E47" s="16" t="s">
        <v>114</v>
      </c>
      <c r="F47" s="6" t="s">
        <v>115</v>
      </c>
      <c r="G47" s="16" t="s">
        <v>141</v>
      </c>
    </row>
    <row r="48" spans="2:7" x14ac:dyDescent="0.35">
      <c r="B48" s="18"/>
      <c r="C48" s="19">
        <v>9</v>
      </c>
      <c r="D48" s="16" t="s">
        <v>117</v>
      </c>
      <c r="E48" s="16" t="s">
        <v>120</v>
      </c>
      <c r="F48" s="6">
        <v>14043</v>
      </c>
      <c r="G48" s="16" t="s">
        <v>143</v>
      </c>
    </row>
    <row r="49" spans="2:7" x14ac:dyDescent="0.35">
      <c r="B49" s="18"/>
      <c r="C49" s="19">
        <v>9</v>
      </c>
      <c r="D49" s="16" t="s">
        <v>118</v>
      </c>
      <c r="E49" s="16" t="s">
        <v>114</v>
      </c>
      <c r="F49" s="6" t="s">
        <v>119</v>
      </c>
      <c r="G49" s="16" t="s">
        <v>142</v>
      </c>
    </row>
    <row r="50" spans="2:7" x14ac:dyDescent="0.35">
      <c r="B50" s="18"/>
      <c r="C50" s="19">
        <v>9</v>
      </c>
      <c r="D50" s="16" t="s">
        <v>121</v>
      </c>
      <c r="E50" s="4" t="s">
        <v>30</v>
      </c>
      <c r="F50" s="7" t="s">
        <v>9</v>
      </c>
      <c r="G50" s="16" t="s">
        <v>127</v>
      </c>
    </row>
    <row r="51" spans="2:7" ht="17.5" x14ac:dyDescent="0.45">
      <c r="B51" s="18"/>
      <c r="C51" s="19">
        <v>9</v>
      </c>
      <c r="D51" s="16" t="s">
        <v>122</v>
      </c>
      <c r="E51" s="4" t="s">
        <v>30</v>
      </c>
      <c r="F51" s="7" t="s">
        <v>9</v>
      </c>
      <c r="G51" s="16" t="s">
        <v>151</v>
      </c>
    </row>
    <row r="52" spans="2:7" x14ac:dyDescent="0.35">
      <c r="B52" s="18"/>
      <c r="C52" s="19">
        <v>9</v>
      </c>
      <c r="D52" s="2" t="s">
        <v>124</v>
      </c>
      <c r="E52" s="2" t="s">
        <v>5</v>
      </c>
      <c r="F52" s="6" t="s">
        <v>126</v>
      </c>
      <c r="G52" s="3" t="s">
        <v>125</v>
      </c>
    </row>
  </sheetData>
  <pageMargins left="0.7" right="0.7" top="0.75" bottom="0.75" header="0.3" footer="0.3"/>
  <pageSetup paperSize="9" scale="27" orientation="portrait" r:id="rId1"/>
  <ignoredErrors>
    <ignoredError sqref="F34 F52 F13" numberStoredAsText="1"/>
    <ignoredError sqref="C1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>
        <f>IF('sorted by company'!2:2,"AAAAAH384QA=",0)</f>
        <v>0</v>
      </c>
      <c r="B1" t="e">
        <f>AND('sorted by company'!B2,"AAAAAH384QE=")</f>
        <v>#VALUE!</v>
      </c>
      <c r="C1" t="e">
        <f>AND('sorted by company'!C2,"AAAAAH384QI=")</f>
        <v>#VALUE!</v>
      </c>
      <c r="D1" t="e">
        <f>AND('sorted by company'!D2,"AAAAAH384QM=")</f>
        <v>#VALUE!</v>
      </c>
      <c r="E1" t="e">
        <f>AND('sorted by company'!E2,"AAAAAH384QQ=")</f>
        <v>#VALUE!</v>
      </c>
      <c r="F1">
        <f>IF('sorted by company'!B:B,"AAAAAH384QU=",0)</f>
        <v>0</v>
      </c>
      <c r="G1">
        <f>IF('sorted by company'!C:C,"AAAAAH384QY=",0)</f>
        <v>0</v>
      </c>
      <c r="H1">
        <f>IF('sorted by company'!D:D,"AAAAAH384Qc=",0)</f>
        <v>0</v>
      </c>
      <c r="I1">
        <f>IF('sorted by company'!E:E,"AAAAAH384Qg=",0)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sorted by company</vt:lpstr>
      <vt:lpstr>sorted by type</vt:lpstr>
      <vt:lpstr>'sorted by company'!helptop</vt:lpstr>
      <vt:lpstr>'sorted by company'!Print_Area</vt:lpstr>
      <vt:lpstr>'sorted by type'!Print_Area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2019-03-20T06:08:25Z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