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s\Dropbox\Laboratory\Jeff Shaw\JoVE ddPCR CI\Second Submission Files\Tables\"/>
    </mc:Choice>
  </mc:AlternateContent>
  <xr:revisionPtr revIDLastSave="0" documentId="13_ncr:1_{9124C530-88D3-4D47-91F6-4868279A18BE}" xr6:coauthVersionLast="36" xr6:coauthVersionMax="36" xr10:uidLastSave="{00000000-0000-0000-0000-000000000000}"/>
  <bookViews>
    <workbookView xWindow="0" yWindow="0" windowWidth="15810" windowHeight="5808" xr2:uid="{DB814E56-E8D1-4191-AF5B-4467244DE1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24" i="1"/>
  <c r="G24" i="1"/>
  <c r="H24" i="1"/>
  <c r="I24" i="1"/>
  <c r="B24" i="1"/>
  <c r="C16" i="1"/>
  <c r="D16" i="1"/>
  <c r="E16" i="1"/>
  <c r="F16" i="1"/>
  <c r="G16" i="1"/>
  <c r="H16" i="1"/>
  <c r="I16" i="1"/>
  <c r="B16" i="1"/>
  <c r="C8" i="1"/>
  <c r="D8" i="1"/>
  <c r="E8" i="1"/>
  <c r="F8" i="1"/>
  <c r="G8" i="1"/>
  <c r="H8" i="1"/>
  <c r="I8" i="1"/>
  <c r="B8" i="1"/>
  <c r="F45" i="1" l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E46" i="1"/>
  <c r="E47" i="1"/>
  <c r="E48" i="1"/>
  <c r="E50" i="1"/>
  <c r="E51" i="1"/>
  <c r="E53" i="1"/>
  <c r="E55" i="1"/>
  <c r="E57" i="1"/>
  <c r="E59" i="1"/>
  <c r="E45" i="1"/>
  <c r="E49" i="1"/>
  <c r="E52" i="1"/>
  <c r="E54" i="1"/>
  <c r="E56" i="1"/>
  <c r="E58" i="1"/>
  <c r="E60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45" i="1"/>
  <c r="C25" i="1"/>
  <c r="B46" i="1"/>
  <c r="B47" i="1"/>
  <c r="B48" i="1"/>
  <c r="B49" i="1"/>
  <c r="B50" i="1"/>
  <c r="B54" i="1"/>
  <c r="B56" i="1"/>
  <c r="B55" i="1"/>
  <c r="B60" i="1"/>
  <c r="B53" i="1"/>
  <c r="B59" i="1"/>
  <c r="B45" i="1"/>
  <c r="B58" i="1"/>
  <c r="B52" i="1"/>
  <c r="B51" i="1"/>
  <c r="B57" i="1"/>
  <c r="I47" i="1"/>
  <c r="I53" i="1"/>
  <c r="I57" i="1"/>
  <c r="I60" i="1"/>
  <c r="I49" i="1"/>
  <c r="I45" i="1"/>
  <c r="I48" i="1"/>
  <c r="I52" i="1"/>
  <c r="I56" i="1"/>
  <c r="I59" i="1"/>
  <c r="I46" i="1"/>
  <c r="I50" i="1"/>
  <c r="I51" i="1"/>
  <c r="I54" i="1"/>
  <c r="I55" i="1"/>
  <c r="I58" i="1"/>
  <c r="H50" i="1"/>
  <c r="H55" i="1"/>
  <c r="H58" i="1"/>
  <c r="H53" i="1"/>
  <c r="H59" i="1"/>
  <c r="H46" i="1"/>
  <c r="H49" i="1"/>
  <c r="H67" i="1" s="1"/>
  <c r="H52" i="1"/>
  <c r="H56" i="1"/>
  <c r="H45" i="1"/>
  <c r="H47" i="1"/>
  <c r="H48" i="1"/>
  <c r="H51" i="1"/>
  <c r="H54" i="1"/>
  <c r="H57" i="1"/>
  <c r="H75" i="1" s="1"/>
  <c r="H60" i="1"/>
  <c r="E25" i="1"/>
  <c r="D25" i="1"/>
  <c r="B25" i="1"/>
  <c r="I25" i="1"/>
  <c r="H25" i="1"/>
  <c r="G25" i="1"/>
  <c r="F25" i="1"/>
  <c r="B69" i="1" l="1"/>
  <c r="G70" i="1"/>
  <c r="F78" i="1"/>
  <c r="B70" i="1"/>
  <c r="H78" i="1"/>
  <c r="H70" i="1"/>
  <c r="I76" i="1"/>
  <c r="I70" i="1"/>
  <c r="B75" i="1"/>
  <c r="B73" i="1"/>
  <c r="C72" i="1"/>
  <c r="C64" i="1"/>
  <c r="G71" i="1"/>
  <c r="G63" i="1"/>
  <c r="D71" i="1"/>
  <c r="D63" i="1"/>
  <c r="D91" i="1" s="1"/>
  <c r="E77" i="1"/>
  <c r="E64" i="1"/>
  <c r="F70" i="1"/>
  <c r="C63" i="1"/>
  <c r="D70" i="1"/>
  <c r="H72" i="1"/>
  <c r="C70" i="1"/>
  <c r="E76" i="1"/>
  <c r="I69" i="1"/>
  <c r="I67" i="1"/>
  <c r="B76" i="1"/>
  <c r="B68" i="1"/>
  <c r="C77" i="1"/>
  <c r="C69" i="1"/>
  <c r="G76" i="1"/>
  <c r="G68" i="1"/>
  <c r="D76" i="1"/>
  <c r="D68" i="1"/>
  <c r="E74" i="1"/>
  <c r="E71" i="1"/>
  <c r="F76" i="1"/>
  <c r="F67" i="1"/>
  <c r="I66" i="1"/>
  <c r="D78" i="1"/>
  <c r="F69" i="1"/>
  <c r="I63" i="1"/>
  <c r="G77" i="1"/>
  <c r="D69" i="1"/>
  <c r="F68" i="1"/>
  <c r="H66" i="1"/>
  <c r="H71" i="1"/>
  <c r="H95" i="1" s="1"/>
  <c r="I68" i="1"/>
  <c r="I78" i="1"/>
  <c r="B63" i="1"/>
  <c r="B67" i="1"/>
  <c r="C76" i="1"/>
  <c r="C68" i="1"/>
  <c r="G75" i="1"/>
  <c r="G67" i="1"/>
  <c r="D75" i="1"/>
  <c r="D87" i="1" s="1"/>
  <c r="D67" i="1"/>
  <c r="E72" i="1"/>
  <c r="E69" i="1"/>
  <c r="F75" i="1"/>
  <c r="F66" i="1"/>
  <c r="B74" i="1"/>
  <c r="B96" i="1" s="1"/>
  <c r="E75" i="1"/>
  <c r="B72" i="1"/>
  <c r="E73" i="1"/>
  <c r="H77" i="1"/>
  <c r="H76" i="1"/>
  <c r="I64" i="1"/>
  <c r="I75" i="1"/>
  <c r="B77" i="1"/>
  <c r="B66" i="1"/>
  <c r="C75" i="1"/>
  <c r="C67" i="1"/>
  <c r="G74" i="1"/>
  <c r="G66" i="1"/>
  <c r="D74" i="1"/>
  <c r="D66" i="1"/>
  <c r="E70" i="1"/>
  <c r="E68" i="1"/>
  <c r="F74" i="1"/>
  <c r="F65" i="1"/>
  <c r="G78" i="1"/>
  <c r="I72" i="1"/>
  <c r="G69" i="1"/>
  <c r="F77" i="1"/>
  <c r="H73" i="1"/>
  <c r="I71" i="1"/>
  <c r="B65" i="1"/>
  <c r="C66" i="1"/>
  <c r="G73" i="1"/>
  <c r="G65" i="1"/>
  <c r="D73" i="1"/>
  <c r="D65" i="1"/>
  <c r="E67" i="1"/>
  <c r="E66" i="1"/>
  <c r="F73" i="1"/>
  <c r="F96" i="1" s="1"/>
  <c r="F64" i="1"/>
  <c r="I73" i="1"/>
  <c r="C71" i="1"/>
  <c r="E78" i="1"/>
  <c r="H64" i="1"/>
  <c r="C78" i="1"/>
  <c r="D77" i="1"/>
  <c r="H69" i="1"/>
  <c r="H65" i="1"/>
  <c r="H63" i="1"/>
  <c r="I77" i="1"/>
  <c r="B71" i="1"/>
  <c r="C74" i="1"/>
  <c r="H74" i="1"/>
  <c r="H96" i="1" s="1"/>
  <c r="H68" i="1"/>
  <c r="I74" i="1"/>
  <c r="I65" i="1"/>
  <c r="B78" i="1"/>
  <c r="B64" i="1"/>
  <c r="C73" i="1"/>
  <c r="C65" i="1"/>
  <c r="G72" i="1"/>
  <c r="G64" i="1"/>
  <c r="G91" i="1" s="1"/>
  <c r="D72" i="1"/>
  <c r="D64" i="1"/>
  <c r="E63" i="1"/>
  <c r="E65" i="1"/>
  <c r="F72" i="1"/>
  <c r="F63" i="1"/>
  <c r="F81" i="1"/>
  <c r="F97" i="1"/>
  <c r="F88" i="1"/>
  <c r="F92" i="1"/>
  <c r="I91" i="1"/>
  <c r="F98" i="1"/>
  <c r="C86" i="1"/>
  <c r="F94" i="1"/>
  <c r="D97" i="1" l="1"/>
  <c r="E97" i="1"/>
  <c r="H86" i="1"/>
  <c r="H92" i="1"/>
  <c r="H85" i="1"/>
  <c r="E96" i="1"/>
  <c r="F86" i="1"/>
  <c r="F83" i="1"/>
  <c r="E86" i="1"/>
  <c r="F84" i="1"/>
  <c r="D81" i="1"/>
  <c r="H82" i="1"/>
  <c r="F91" i="1"/>
  <c r="F93" i="1"/>
  <c r="F82" i="1"/>
  <c r="H91" i="1"/>
  <c r="H88" i="1"/>
  <c r="H87" i="1"/>
  <c r="D85" i="1"/>
  <c r="H93" i="1"/>
  <c r="E85" i="1"/>
  <c r="F87" i="1"/>
  <c r="E95" i="1"/>
  <c r="E83" i="1"/>
  <c r="H81" i="1"/>
  <c r="H98" i="1"/>
  <c r="E93" i="1"/>
  <c r="H97" i="1"/>
  <c r="H83" i="1"/>
  <c r="H84" i="1"/>
  <c r="D82" i="1"/>
  <c r="H94" i="1"/>
  <c r="D92" i="1"/>
  <c r="B83" i="1"/>
  <c r="I86" i="1"/>
  <c r="I84" i="1"/>
  <c r="B86" i="1"/>
  <c r="I96" i="1"/>
  <c r="I81" i="1"/>
  <c r="I94" i="1"/>
  <c r="B81" i="1"/>
  <c r="I98" i="1"/>
  <c r="B93" i="1"/>
  <c r="B85" i="1"/>
  <c r="D95" i="1"/>
  <c r="C96" i="1"/>
  <c r="I88" i="1"/>
  <c r="G96" i="1"/>
  <c r="G86" i="1"/>
  <c r="I83" i="1"/>
  <c r="I93" i="1"/>
  <c r="D96" i="1"/>
  <c r="D86" i="1"/>
  <c r="I92" i="1"/>
  <c r="I82" i="1"/>
  <c r="G81" i="1"/>
  <c r="B92" i="1"/>
  <c r="B82" i="1"/>
  <c r="I87" i="1"/>
  <c r="I97" i="1"/>
  <c r="G84" i="1"/>
  <c r="G94" i="1"/>
  <c r="G97" i="1"/>
  <c r="G87" i="1"/>
  <c r="D98" i="1"/>
  <c r="D88" i="1"/>
  <c r="E92" i="1"/>
  <c r="E82" i="1"/>
  <c r="D93" i="1"/>
  <c r="D83" i="1"/>
  <c r="B94" i="1"/>
  <c r="B84" i="1"/>
  <c r="C88" i="1"/>
  <c r="C98" i="1"/>
  <c r="G83" i="1"/>
  <c r="G93" i="1"/>
  <c r="E87" i="1"/>
  <c r="C97" i="1"/>
  <c r="C87" i="1"/>
  <c r="B95" i="1"/>
  <c r="C94" i="1"/>
  <c r="C84" i="1"/>
  <c r="C93" i="1"/>
  <c r="C83" i="1"/>
  <c r="C95" i="1"/>
  <c r="C85" i="1"/>
  <c r="G85" i="1"/>
  <c r="G95" i="1"/>
  <c r="I85" i="1"/>
  <c r="I95" i="1"/>
  <c r="E98" i="1"/>
  <c r="E88" i="1"/>
  <c r="E94" i="1"/>
  <c r="E84" i="1"/>
  <c r="E91" i="1"/>
  <c r="E81" i="1"/>
  <c r="C92" i="1"/>
  <c r="C82" i="1"/>
  <c r="G98" i="1"/>
  <c r="G88" i="1"/>
  <c r="C91" i="1"/>
  <c r="C81" i="1"/>
  <c r="B88" i="1"/>
  <c r="B98" i="1"/>
  <c r="B97" i="1"/>
  <c r="B87" i="1"/>
  <c r="G92" i="1"/>
  <c r="G82" i="1"/>
  <c r="D94" i="1"/>
  <c r="D84" i="1"/>
  <c r="B91" i="1"/>
</calcChain>
</file>

<file path=xl/sharedStrings.xml><?xml version="1.0" encoding="utf-8"?>
<sst xmlns="http://schemas.openxmlformats.org/spreadsheetml/2006/main" count="110" uniqueCount="55">
  <si>
    <t>Description</t>
  </si>
  <si>
    <t>NTC</t>
  </si>
  <si>
    <t>AA</t>
  </si>
  <si>
    <t>AD</t>
  </si>
  <si>
    <t>AG</t>
  </si>
  <si>
    <t>AL</t>
  </si>
  <si>
    <t>AO</t>
  </si>
  <si>
    <t>AT</t>
  </si>
  <si>
    <t>AW</t>
  </si>
  <si>
    <t>AX</t>
  </si>
  <si>
    <t>Negative</t>
  </si>
  <si>
    <t>Positive</t>
  </si>
  <si>
    <t>Undiluted</t>
  </si>
  <si>
    <t>1/50</t>
  </si>
  <si>
    <t>1/100</t>
  </si>
  <si>
    <t>1/200</t>
  </si>
  <si>
    <t>1/400</t>
  </si>
  <si>
    <t>1/800</t>
  </si>
  <si>
    <t>1/1600</t>
  </si>
  <si>
    <t>1/3200</t>
  </si>
  <si>
    <t>Quantification (copies/20µL reaction)</t>
  </si>
  <si>
    <t>N/A</t>
  </si>
  <si>
    <t>Mean</t>
  </si>
  <si>
    <t>Simulated CI</t>
  </si>
  <si>
    <t>Undiluted A</t>
  </si>
  <si>
    <t>Undiluted B</t>
  </si>
  <si>
    <t>1/50 A</t>
  </si>
  <si>
    <t>1/50 B</t>
  </si>
  <si>
    <t>1/100 A</t>
  </si>
  <si>
    <t>1/100 B</t>
  </si>
  <si>
    <t>1/200 A</t>
  </si>
  <si>
    <t>1/400 A</t>
  </si>
  <si>
    <t>1/800 A</t>
  </si>
  <si>
    <t>1/1600 A</t>
  </si>
  <si>
    <t>1/3200 A</t>
  </si>
  <si>
    <t>1/200 B</t>
  </si>
  <si>
    <t>1/400 B</t>
  </si>
  <si>
    <t>1/800 B</t>
  </si>
  <si>
    <t>1/1600 B</t>
  </si>
  <si>
    <t>1/3200 B</t>
  </si>
  <si>
    <t>Blank Subtraction</t>
  </si>
  <si>
    <t>Average CI (Theoretical)</t>
  </si>
  <si>
    <t>Undiluted (1)</t>
  </si>
  <si>
    <t>1/50 (0.02)</t>
  </si>
  <si>
    <t>1/100 (0.01)</t>
  </si>
  <si>
    <t>1/200 (0.005)</t>
  </si>
  <si>
    <t>1/400 (0.0025)</t>
  </si>
  <si>
    <t>1/800 (0.00125)</t>
  </si>
  <si>
    <t>1/1600 (0.000625)</t>
  </si>
  <si>
    <t>1/3200 (0.000313)</t>
  </si>
  <si>
    <t>Standard Deviation</t>
  </si>
  <si>
    <t>0*</t>
  </si>
  <si>
    <t>*Represents results from a single experiment.</t>
  </si>
  <si>
    <t>Table 3. Absolute quantification and simulated CI calculation</t>
  </si>
  <si>
    <t>0.00260*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</si>
</sst>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00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164" fontId="0" fillId="0" borderId="2" xfId="0" applyNumberFormat="1" applyBorder="1"/>
    <xf numFmtId="165" fontId="0" fillId="0" borderId="2" xfId="0" applyNumberFormat="1" applyBorder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2" fillId="0" borderId="0" xfId="0" applyNumberFormat="1" applyFont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C018-6CF8-485F-8F28-A58D05965FD5}">
  <sheetPr>
    <pageSetUpPr fitToPage="1"/>
  </sheetPr>
  <dimension ref="A1:K99"/>
  <sheetViews>
    <sheetView tabSelected="1" topLeftCell="A72" workbookViewId="0">
      <selection activeCell="L83" sqref="L83"/>
    </sheetView>
  </sheetViews>
  <sheetFormatPr defaultRowHeight="14.4" x14ac:dyDescent="0.55000000000000004"/>
  <cols>
    <col min="1" max="1" width="22.68359375" bestFit="1" customWidth="1"/>
    <col min="2" max="9" width="9.578125" bestFit="1" customWidth="1"/>
  </cols>
  <sheetData>
    <row r="1" spans="1:9" x14ac:dyDescent="0.55000000000000004">
      <c r="A1" t="s">
        <v>53</v>
      </c>
    </row>
    <row r="2" spans="1:9" x14ac:dyDescent="0.55000000000000004">
      <c r="A2" s="3"/>
      <c r="B2" s="16" t="s">
        <v>20</v>
      </c>
      <c r="C2" s="16"/>
      <c r="D2" s="16"/>
      <c r="E2" s="16"/>
      <c r="F2" s="16"/>
      <c r="G2" s="16"/>
      <c r="H2" s="16"/>
      <c r="I2" s="16"/>
    </row>
    <row r="3" spans="1:9" x14ac:dyDescent="0.55000000000000004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55000000000000004">
      <c r="A4" t="s">
        <v>1</v>
      </c>
      <c r="B4" s="7" t="s">
        <v>21</v>
      </c>
      <c r="C4" s="6">
        <v>0</v>
      </c>
      <c r="D4" s="6">
        <v>0</v>
      </c>
      <c r="E4" s="6">
        <v>3.51</v>
      </c>
      <c r="F4" s="7" t="s">
        <v>21</v>
      </c>
      <c r="G4" s="6">
        <v>0</v>
      </c>
      <c r="H4" s="6">
        <v>0</v>
      </c>
      <c r="I4" s="6">
        <v>0</v>
      </c>
    </row>
    <row r="5" spans="1:9" x14ac:dyDescent="0.55000000000000004">
      <c r="A5" t="s">
        <v>1</v>
      </c>
      <c r="B5" s="6">
        <v>3.6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55000000000000004">
      <c r="A6" t="s">
        <v>1</v>
      </c>
      <c r="B6" s="6">
        <v>3.51</v>
      </c>
      <c r="C6" s="6">
        <v>0</v>
      </c>
      <c r="D6" s="6">
        <v>1.28</v>
      </c>
      <c r="E6" s="6">
        <v>1.18</v>
      </c>
      <c r="F6" s="6">
        <v>2.34</v>
      </c>
      <c r="G6" s="6">
        <v>0</v>
      </c>
      <c r="H6" s="6">
        <v>0</v>
      </c>
      <c r="I6" s="6">
        <v>0</v>
      </c>
    </row>
    <row r="7" spans="1:9" x14ac:dyDescent="0.55000000000000004">
      <c r="A7" t="s">
        <v>1</v>
      </c>
      <c r="B7" s="10">
        <v>2.29</v>
      </c>
      <c r="C7" s="10">
        <v>0</v>
      </c>
      <c r="D7" s="10">
        <v>0</v>
      </c>
      <c r="E7" s="10">
        <v>1.2</v>
      </c>
      <c r="F7" s="10">
        <v>1.1499999999999999</v>
      </c>
      <c r="G7" s="10">
        <v>1.1599999999999999</v>
      </c>
      <c r="H7" s="10">
        <v>0</v>
      </c>
      <c r="I7" s="10">
        <v>0</v>
      </c>
    </row>
    <row r="8" spans="1:9" x14ac:dyDescent="0.55000000000000004">
      <c r="A8" t="s">
        <v>22</v>
      </c>
      <c r="B8" s="6">
        <f>AVERAGE(B4:B7)</f>
        <v>3.1333333333333329</v>
      </c>
      <c r="C8" s="6">
        <f t="shared" ref="C8:I8" si="0">AVERAGE(C4:C7)</f>
        <v>0</v>
      </c>
      <c r="D8" s="6">
        <f t="shared" si="0"/>
        <v>0.32</v>
      </c>
      <c r="E8" s="6">
        <f t="shared" si="0"/>
        <v>1.4724999999999999</v>
      </c>
      <c r="F8" s="6">
        <f t="shared" si="0"/>
        <v>1.1633333333333333</v>
      </c>
      <c r="G8" s="6">
        <f t="shared" si="0"/>
        <v>0.28999999999999998</v>
      </c>
      <c r="H8" s="6">
        <f t="shared" si="0"/>
        <v>0</v>
      </c>
      <c r="I8" s="6">
        <f t="shared" si="0"/>
        <v>0</v>
      </c>
    </row>
    <row r="9" spans="1:9" x14ac:dyDescent="0.55000000000000004">
      <c r="B9" s="6"/>
      <c r="C9" s="6"/>
      <c r="D9" s="6"/>
      <c r="E9" s="6"/>
      <c r="F9" s="6"/>
      <c r="G9" s="6"/>
      <c r="H9" s="6"/>
      <c r="I9" s="6"/>
    </row>
    <row r="10" spans="1:9" x14ac:dyDescent="0.55000000000000004">
      <c r="A10" t="s">
        <v>10</v>
      </c>
      <c r="B10" s="6">
        <v>5.13</v>
      </c>
      <c r="C10" s="6">
        <v>1.1557536125183105</v>
      </c>
      <c r="D10" s="6">
        <v>0</v>
      </c>
      <c r="E10" s="6">
        <v>1.1236854791641235</v>
      </c>
      <c r="F10" s="6">
        <v>3.7446346282958984</v>
      </c>
      <c r="G10" s="6">
        <v>1.2806863784790039</v>
      </c>
      <c r="H10" s="6">
        <v>7.3540902137756348</v>
      </c>
      <c r="I10" s="6">
        <v>7.1420278549194336</v>
      </c>
    </row>
    <row r="11" spans="1:9" x14ac:dyDescent="0.55000000000000004">
      <c r="A11" t="s">
        <v>10</v>
      </c>
      <c r="B11" s="6">
        <v>5.27</v>
      </c>
      <c r="C11" s="6">
        <v>0</v>
      </c>
      <c r="D11" s="6">
        <v>0</v>
      </c>
      <c r="E11" s="6">
        <v>1.0874366760253906</v>
      </c>
      <c r="F11" s="6">
        <v>1.6657401323318481</v>
      </c>
      <c r="G11" s="6">
        <v>1.6432875394821167</v>
      </c>
      <c r="H11" s="6">
        <v>7.7459440231323242</v>
      </c>
      <c r="I11" s="6">
        <v>2.2693169116973877</v>
      </c>
    </row>
    <row r="12" spans="1:9" x14ac:dyDescent="0.55000000000000004">
      <c r="A12" t="s">
        <v>10</v>
      </c>
      <c r="B12" s="6">
        <v>2.66</v>
      </c>
      <c r="C12" s="6">
        <v>0</v>
      </c>
      <c r="D12" s="6">
        <v>1.3608288764953613</v>
      </c>
      <c r="E12" s="6">
        <v>1.4507761001586914</v>
      </c>
      <c r="F12" s="6">
        <v>8.9742698669433594</v>
      </c>
      <c r="G12" s="6">
        <v>0</v>
      </c>
      <c r="H12" s="7" t="s">
        <v>21</v>
      </c>
      <c r="I12" s="6">
        <v>0</v>
      </c>
    </row>
    <row r="13" spans="1:9" x14ac:dyDescent="0.55000000000000004">
      <c r="A13" t="s">
        <v>10</v>
      </c>
      <c r="B13" s="6">
        <v>6.09</v>
      </c>
      <c r="C13" s="6">
        <v>0</v>
      </c>
      <c r="D13" s="6">
        <v>0</v>
      </c>
      <c r="E13" s="6">
        <v>2.2509720325469971</v>
      </c>
      <c r="F13" s="6">
        <v>0</v>
      </c>
      <c r="G13" s="6">
        <v>2.5314054489135742</v>
      </c>
      <c r="H13" s="6">
        <v>8.7000970840454102</v>
      </c>
      <c r="I13" s="6">
        <v>3.4948995113372803</v>
      </c>
    </row>
    <row r="14" spans="1:9" x14ac:dyDescent="0.55000000000000004">
      <c r="A14" t="s">
        <v>10</v>
      </c>
      <c r="B14" s="6">
        <v>1.74</v>
      </c>
      <c r="C14" s="6">
        <v>0</v>
      </c>
      <c r="D14" s="6">
        <v>1.0857306718826294</v>
      </c>
      <c r="E14" s="6">
        <v>2.1301295757293701</v>
      </c>
      <c r="F14" s="6">
        <v>4.1711416244506836</v>
      </c>
      <c r="G14" s="6">
        <v>0</v>
      </c>
      <c r="H14" s="6">
        <v>7.1128816604614258</v>
      </c>
      <c r="I14" s="6">
        <v>5.5224285125732422</v>
      </c>
    </row>
    <row r="15" spans="1:9" x14ac:dyDescent="0.55000000000000004">
      <c r="A15" t="s">
        <v>10</v>
      </c>
      <c r="B15" s="10">
        <v>6.22</v>
      </c>
      <c r="C15" s="10">
        <v>3.5805237293243408</v>
      </c>
      <c r="D15" s="10">
        <v>0</v>
      </c>
      <c r="E15" s="10">
        <v>4.0220069885253906</v>
      </c>
      <c r="F15" s="10">
        <v>1.1749138832092285</v>
      </c>
      <c r="G15" s="10">
        <v>1.3410509824752808</v>
      </c>
      <c r="H15" s="15" t="s">
        <v>21</v>
      </c>
      <c r="I15" s="10">
        <v>5.9496583938598633</v>
      </c>
    </row>
    <row r="16" spans="1:9" x14ac:dyDescent="0.55000000000000004">
      <c r="A16" t="s">
        <v>22</v>
      </c>
      <c r="B16" s="6">
        <f>AVERAGE(B10:B15)</f>
        <v>4.5183333333333326</v>
      </c>
      <c r="C16" s="6">
        <f t="shared" ref="C16:I16" si="1">AVERAGE(C10:C15)</f>
        <v>0.78937955697377526</v>
      </c>
      <c r="D16" s="6">
        <f t="shared" si="1"/>
        <v>0.4077599247296651</v>
      </c>
      <c r="E16" s="6">
        <f t="shared" si="1"/>
        <v>2.0108344753583274</v>
      </c>
      <c r="F16" s="6">
        <f t="shared" si="1"/>
        <v>3.2884500225385032</v>
      </c>
      <c r="G16" s="6">
        <f t="shared" si="1"/>
        <v>1.1327383915583293</v>
      </c>
      <c r="H16" s="6">
        <f t="shared" si="1"/>
        <v>7.7282532453536987</v>
      </c>
      <c r="I16" s="6">
        <f t="shared" si="1"/>
        <v>4.0630551973978681</v>
      </c>
    </row>
    <row r="18" spans="1:9" x14ac:dyDescent="0.55000000000000004">
      <c r="A18" t="s">
        <v>11</v>
      </c>
      <c r="B18" s="6">
        <v>22281.54</v>
      </c>
      <c r="C18" s="6">
        <v>42673.0390625</v>
      </c>
      <c r="D18" s="6">
        <v>46442.2421875</v>
      </c>
      <c r="E18" s="6">
        <v>45359.1796875</v>
      </c>
      <c r="F18" s="6">
        <v>47885.625</v>
      </c>
      <c r="G18" s="6">
        <v>15708.02734375</v>
      </c>
      <c r="H18" s="6">
        <v>45325.90625</v>
      </c>
      <c r="I18" s="6">
        <v>20810.55859375</v>
      </c>
    </row>
    <row r="19" spans="1:9" x14ac:dyDescent="0.55000000000000004">
      <c r="A19" t="s">
        <v>11</v>
      </c>
      <c r="B19" s="6">
        <v>23989.67578125</v>
      </c>
      <c r="C19" s="6">
        <v>44625.5234375</v>
      </c>
      <c r="D19" s="6">
        <v>47356.4375</v>
      </c>
      <c r="E19" s="6">
        <v>45790.66015625</v>
      </c>
      <c r="F19" s="6">
        <v>47456.97265625</v>
      </c>
      <c r="G19" s="6">
        <v>15096.6005859375</v>
      </c>
      <c r="H19" s="6">
        <v>47929.83984375</v>
      </c>
      <c r="I19" s="6">
        <v>22455.234375</v>
      </c>
    </row>
    <row r="20" spans="1:9" x14ac:dyDescent="0.55000000000000004">
      <c r="A20" t="s">
        <v>11</v>
      </c>
      <c r="B20" s="6">
        <v>17846.82421875</v>
      </c>
      <c r="C20" s="6">
        <v>38980.1328125</v>
      </c>
      <c r="D20" s="6">
        <v>45633.80859375</v>
      </c>
      <c r="E20" s="6">
        <v>44174.8203125</v>
      </c>
      <c r="F20" s="6">
        <v>33875.0390625</v>
      </c>
      <c r="G20" s="6">
        <v>15156.0625</v>
      </c>
      <c r="H20" s="6">
        <v>42536.26953125</v>
      </c>
      <c r="I20" s="6">
        <v>21467.83984375</v>
      </c>
    </row>
    <row r="21" spans="1:9" x14ac:dyDescent="0.55000000000000004">
      <c r="A21" t="s">
        <v>11</v>
      </c>
      <c r="B21" s="6">
        <v>21047.587890625</v>
      </c>
      <c r="C21" s="6">
        <v>40140.84765625</v>
      </c>
      <c r="D21" s="6">
        <v>41672.6484375</v>
      </c>
      <c r="E21" s="6">
        <v>46028.49609375</v>
      </c>
      <c r="F21" s="6">
        <v>47426.52734375</v>
      </c>
      <c r="G21" s="6">
        <v>16718</v>
      </c>
      <c r="H21" s="6">
        <v>46978.6640625</v>
      </c>
      <c r="I21" s="6">
        <v>19876.47265625</v>
      </c>
    </row>
    <row r="22" spans="1:9" x14ac:dyDescent="0.55000000000000004">
      <c r="A22" t="s">
        <v>11</v>
      </c>
      <c r="B22" s="6">
        <v>20218.23828125</v>
      </c>
      <c r="C22" s="6">
        <v>44660.6015625</v>
      </c>
      <c r="D22" s="6">
        <v>41718.70703125</v>
      </c>
      <c r="E22" s="6">
        <v>45799.375</v>
      </c>
      <c r="F22" s="6">
        <v>46495.6015625</v>
      </c>
      <c r="G22" s="6">
        <v>14590.263671875</v>
      </c>
      <c r="H22" s="6">
        <v>54741.0234375</v>
      </c>
      <c r="I22" s="6">
        <v>22011.9375</v>
      </c>
    </row>
    <row r="23" spans="1:9" x14ac:dyDescent="0.55000000000000004">
      <c r="A23" t="s">
        <v>11</v>
      </c>
      <c r="B23" s="10">
        <v>18531.740234375</v>
      </c>
      <c r="C23" s="10">
        <v>41620.80078125</v>
      </c>
      <c r="D23" s="17" t="s">
        <v>21</v>
      </c>
      <c r="E23" s="10">
        <v>48082.3125</v>
      </c>
      <c r="F23" s="10">
        <v>35645.19921875</v>
      </c>
      <c r="G23" s="10">
        <v>15341.3818359375</v>
      </c>
      <c r="H23" s="10">
        <v>48950.9921875</v>
      </c>
      <c r="I23" s="10">
        <v>21117.55859375</v>
      </c>
    </row>
    <row r="24" spans="1:9" x14ac:dyDescent="0.55000000000000004">
      <c r="A24" t="s">
        <v>22</v>
      </c>
      <c r="B24" s="6">
        <f>AVERAGE(B18:B23)</f>
        <v>20652.601067708336</v>
      </c>
      <c r="C24" s="6">
        <f t="shared" ref="C24:I24" si="2">AVERAGE(C18:C23)</f>
        <v>42116.82421875</v>
      </c>
      <c r="D24" s="6">
        <f t="shared" si="2"/>
        <v>44564.768750000003</v>
      </c>
      <c r="E24" s="6">
        <f t="shared" si="2"/>
        <v>45872.473958333336</v>
      </c>
      <c r="F24" s="6">
        <f t="shared" si="2"/>
        <v>43130.827473958336</v>
      </c>
      <c r="G24" s="6">
        <f t="shared" si="2"/>
        <v>15435.055989583334</v>
      </c>
      <c r="H24" s="6">
        <f t="shared" si="2"/>
        <v>47743.782552083336</v>
      </c>
      <c r="I24" s="6">
        <f t="shared" si="2"/>
        <v>21289.93359375</v>
      </c>
    </row>
    <row r="25" spans="1:9" x14ac:dyDescent="0.55000000000000004">
      <c r="A25" t="s">
        <v>40</v>
      </c>
      <c r="B25" s="14">
        <f t="shared" ref="B25:I25" si="3">B24-B16</f>
        <v>20648.082734375002</v>
      </c>
      <c r="C25" s="14">
        <f t="shared" si="3"/>
        <v>42116.034839193024</v>
      </c>
      <c r="D25" s="14">
        <f t="shared" si="3"/>
        <v>44564.360990075271</v>
      </c>
      <c r="E25" s="14">
        <f t="shared" si="3"/>
        <v>45870.463123857975</v>
      </c>
      <c r="F25" s="14">
        <f t="shared" si="3"/>
        <v>43127.539023935795</v>
      </c>
      <c r="G25" s="14">
        <f t="shared" si="3"/>
        <v>15433.923251191776</v>
      </c>
      <c r="H25" s="14">
        <f t="shared" si="3"/>
        <v>47736.054298837982</v>
      </c>
      <c r="I25" s="14">
        <f t="shared" si="3"/>
        <v>21285.870538552601</v>
      </c>
    </row>
    <row r="27" spans="1:9" x14ac:dyDescent="0.55000000000000004">
      <c r="A27" t="s">
        <v>24</v>
      </c>
      <c r="B27" s="6">
        <v>23024.9609375</v>
      </c>
      <c r="C27" s="6">
        <v>44448.875</v>
      </c>
      <c r="D27" s="6">
        <v>58897.510416666664</v>
      </c>
      <c r="E27" s="6">
        <v>51120.947916666664</v>
      </c>
      <c r="F27" s="6">
        <v>55450.19140625</v>
      </c>
      <c r="G27" s="6">
        <v>18155.3046875</v>
      </c>
      <c r="H27" s="6">
        <v>62844.067708333336</v>
      </c>
      <c r="I27" s="6">
        <v>27567.828125</v>
      </c>
    </row>
    <row r="28" spans="1:9" x14ac:dyDescent="0.55000000000000004">
      <c r="A28" t="s">
        <v>25</v>
      </c>
      <c r="B28" s="6">
        <v>18278.173828125</v>
      </c>
      <c r="C28" s="6">
        <v>35252.5859375</v>
      </c>
      <c r="D28" s="6">
        <v>54409.510416666664</v>
      </c>
      <c r="E28" s="6">
        <v>66022.395833333328</v>
      </c>
      <c r="F28" s="6">
        <v>43101.1484375</v>
      </c>
      <c r="G28" s="6">
        <v>15732.609375</v>
      </c>
      <c r="H28" s="6">
        <v>60761.328125</v>
      </c>
      <c r="I28" s="6">
        <v>26581.979166666668</v>
      </c>
    </row>
    <row r="29" spans="1:9" x14ac:dyDescent="0.55000000000000004">
      <c r="A29" s="1" t="s">
        <v>26</v>
      </c>
      <c r="B29" s="6">
        <v>521.6700439453125</v>
      </c>
      <c r="C29" s="6">
        <v>755.03533935546875</v>
      </c>
      <c r="D29" s="6">
        <v>1066.8978678385417</v>
      </c>
      <c r="E29" s="6">
        <v>1287.1866048177083</v>
      </c>
      <c r="F29" s="6">
        <v>1053.339111328125</v>
      </c>
      <c r="G29" s="6">
        <v>181.32429504394531</v>
      </c>
      <c r="H29" s="6">
        <v>1278.3356119791667</v>
      </c>
      <c r="I29" s="6">
        <v>580.96142578125</v>
      </c>
    </row>
    <row r="30" spans="1:9" x14ac:dyDescent="0.55000000000000004">
      <c r="A30" s="1" t="s">
        <v>27</v>
      </c>
      <c r="B30" s="6">
        <v>435.32608032226563</v>
      </c>
      <c r="C30" s="6">
        <v>634.21514892578125</v>
      </c>
      <c r="D30" s="6">
        <v>1168.0869140625</v>
      </c>
      <c r="E30" s="6">
        <v>1383.53662109375</v>
      </c>
      <c r="F30" s="6">
        <v>991.03955078125</v>
      </c>
      <c r="G30" s="6">
        <v>165.443359375</v>
      </c>
      <c r="H30" s="6">
        <v>1180.44482421875</v>
      </c>
      <c r="I30" s="6">
        <v>596.4609375</v>
      </c>
    </row>
    <row r="31" spans="1:9" x14ac:dyDescent="0.55000000000000004">
      <c r="A31" s="1" t="s">
        <v>28</v>
      </c>
      <c r="B31" s="6">
        <v>228.02757263183594</v>
      </c>
      <c r="C31" s="6">
        <v>598.84796142578125</v>
      </c>
      <c r="D31" s="6">
        <v>603.91072591145837</v>
      </c>
      <c r="E31" s="6">
        <v>631.1160888671875</v>
      </c>
      <c r="F31" s="6">
        <v>507.95620727539063</v>
      </c>
      <c r="G31" s="6">
        <v>258.40509033203125</v>
      </c>
      <c r="H31" s="6">
        <v>665.64664713541663</v>
      </c>
      <c r="I31" s="6">
        <v>331.58986409505206</v>
      </c>
    </row>
    <row r="32" spans="1:9" x14ac:dyDescent="0.55000000000000004">
      <c r="A32" s="1" t="s">
        <v>29</v>
      </c>
      <c r="B32" s="6">
        <v>256.32992553710938</v>
      </c>
      <c r="C32" s="6">
        <v>585.83367919921875</v>
      </c>
      <c r="D32" s="6">
        <v>583.325439453125</v>
      </c>
      <c r="E32" s="6">
        <v>670.87483723958337</v>
      </c>
      <c r="F32" s="6">
        <v>459.32461547851563</v>
      </c>
      <c r="G32" s="6">
        <v>289.20660400390625</v>
      </c>
      <c r="H32" s="6">
        <v>638.9156494140625</v>
      </c>
      <c r="I32" s="6">
        <v>307.947998046875</v>
      </c>
    </row>
    <row r="33" spans="1:9" x14ac:dyDescent="0.55000000000000004">
      <c r="A33" s="1" t="s">
        <v>30</v>
      </c>
      <c r="B33" s="6">
        <v>121.28302764892578</v>
      </c>
      <c r="C33" s="6">
        <v>305.29254150390625</v>
      </c>
      <c r="D33" s="6">
        <v>258.24729410807294</v>
      </c>
      <c r="E33" s="6">
        <v>346.96484375</v>
      </c>
      <c r="F33" s="6">
        <v>234.77433776855469</v>
      </c>
      <c r="G33" s="6">
        <v>114.16281890869141</v>
      </c>
      <c r="H33" s="6">
        <v>169.05517578125</v>
      </c>
      <c r="I33" s="6">
        <v>172.55342610677084</v>
      </c>
    </row>
    <row r="34" spans="1:9" x14ac:dyDescent="0.55000000000000004">
      <c r="A34" s="1" t="s">
        <v>35</v>
      </c>
      <c r="B34" s="6">
        <v>114.63804626464844</v>
      </c>
      <c r="C34" s="6">
        <v>313.04010009765625</v>
      </c>
      <c r="D34" s="6">
        <v>253.68450927734375</v>
      </c>
      <c r="E34" s="6">
        <v>297.2159423828125</v>
      </c>
      <c r="F34" s="6">
        <v>191.63664245605469</v>
      </c>
      <c r="G34" s="6">
        <v>179.89515686035156</v>
      </c>
      <c r="H34" s="6">
        <v>280.98893229166669</v>
      </c>
      <c r="I34" s="6">
        <v>147.29706827799478</v>
      </c>
    </row>
    <row r="35" spans="1:9" x14ac:dyDescent="0.55000000000000004">
      <c r="A35" s="1" t="s">
        <v>31</v>
      </c>
      <c r="B35" s="6">
        <v>42.828594207763672</v>
      </c>
      <c r="C35" s="6">
        <v>141.34294128417969</v>
      </c>
      <c r="D35" s="6">
        <v>127.33658854166667</v>
      </c>
      <c r="E35" s="6">
        <v>163.60468546549478</v>
      </c>
      <c r="F35" s="18" t="s">
        <v>21</v>
      </c>
      <c r="G35" s="6">
        <v>71.240928649902344</v>
      </c>
      <c r="H35" s="6">
        <v>157.69655354817709</v>
      </c>
      <c r="I35" s="6">
        <v>85.976155598958329</v>
      </c>
    </row>
    <row r="36" spans="1:9" x14ac:dyDescent="0.55000000000000004">
      <c r="A36" s="1" t="s">
        <v>36</v>
      </c>
      <c r="B36" s="6">
        <v>59.543987274169922</v>
      </c>
      <c r="C36" s="6">
        <v>180.54267883300781</v>
      </c>
      <c r="D36" s="6">
        <v>162.08017985026041</v>
      </c>
      <c r="E36" s="6">
        <v>162.10797119140625</v>
      </c>
      <c r="F36" s="6">
        <v>115.50791931152344</v>
      </c>
      <c r="G36" s="6">
        <v>104.68153381347656</v>
      </c>
      <c r="H36" s="6">
        <v>151.14117431640625</v>
      </c>
      <c r="I36" s="6">
        <v>87.804117838541671</v>
      </c>
    </row>
    <row r="37" spans="1:9" x14ac:dyDescent="0.55000000000000004">
      <c r="A37" s="1" t="s">
        <v>32</v>
      </c>
      <c r="B37" s="6">
        <v>34.304439544677734</v>
      </c>
      <c r="C37" s="6">
        <v>67.934005737304688</v>
      </c>
      <c r="D37" s="6">
        <v>65.939071655273438</v>
      </c>
      <c r="E37" s="6">
        <v>83.857416788736984</v>
      </c>
      <c r="F37" s="6">
        <v>66.134284973144531</v>
      </c>
      <c r="G37" s="6">
        <v>31.783979415893555</v>
      </c>
      <c r="H37" s="6">
        <v>82.721872965494796</v>
      </c>
      <c r="I37" s="6">
        <v>45.615971883138023</v>
      </c>
    </row>
    <row r="38" spans="1:9" x14ac:dyDescent="0.55000000000000004">
      <c r="A38" s="1" t="s">
        <v>37</v>
      </c>
      <c r="B38" s="6">
        <v>20.389957427978516</v>
      </c>
      <c r="C38" s="6">
        <v>80.222274780273438</v>
      </c>
      <c r="D38" s="6">
        <v>81.452921549479171</v>
      </c>
      <c r="E38" s="6">
        <v>85.324808756510421</v>
      </c>
      <c r="F38" s="6">
        <v>53.101829528808594</v>
      </c>
      <c r="G38" s="6">
        <v>38.033927917480469</v>
      </c>
      <c r="H38" s="6">
        <v>55.460332234700523</v>
      </c>
      <c r="I38" s="6">
        <v>29.659523010253906</v>
      </c>
    </row>
    <row r="39" spans="1:9" x14ac:dyDescent="0.55000000000000004">
      <c r="A39" s="1" t="s">
        <v>33</v>
      </c>
      <c r="B39" s="6">
        <v>15.404645919799805</v>
      </c>
      <c r="C39" s="6">
        <v>44.505344390869141</v>
      </c>
      <c r="D39" s="6">
        <v>47.671671549479164</v>
      </c>
      <c r="E39" s="6">
        <v>39.612734476725258</v>
      </c>
      <c r="F39" s="6">
        <v>33.027175903320313</v>
      </c>
      <c r="G39" s="6">
        <v>18.006320953369141</v>
      </c>
      <c r="H39" s="6">
        <v>37.655184427897133</v>
      </c>
      <c r="I39" s="6">
        <v>20.988105773925781</v>
      </c>
    </row>
    <row r="40" spans="1:9" x14ac:dyDescent="0.55000000000000004">
      <c r="A40" s="1" t="s">
        <v>38</v>
      </c>
      <c r="B40" s="6">
        <v>22.091041564941406</v>
      </c>
      <c r="C40" s="6">
        <v>48.828281402587891</v>
      </c>
      <c r="D40" s="6">
        <v>46.78094482421875</v>
      </c>
      <c r="E40" s="6">
        <v>37.387563069661461</v>
      </c>
      <c r="F40" s="6">
        <v>30.245084762573242</v>
      </c>
      <c r="G40" s="6">
        <v>30.138198852539063</v>
      </c>
      <c r="H40" s="6">
        <v>34.552864074707031</v>
      </c>
      <c r="I40" s="6">
        <v>19.795330047607422</v>
      </c>
    </row>
    <row r="41" spans="1:9" x14ac:dyDescent="0.55000000000000004">
      <c r="A41" s="1" t="s">
        <v>34</v>
      </c>
      <c r="B41" s="6">
        <v>12.332858085632324</v>
      </c>
      <c r="C41" s="6">
        <v>22.103725433349609</v>
      </c>
      <c r="D41" s="6">
        <v>16.849669138590496</v>
      </c>
      <c r="E41" s="6">
        <v>18.402814229329426</v>
      </c>
      <c r="F41" s="6">
        <v>11.460060119628906</v>
      </c>
      <c r="G41" s="6">
        <v>10.534771919250488</v>
      </c>
      <c r="H41" s="6">
        <v>21.244837443033855</v>
      </c>
      <c r="I41" s="6">
        <v>9.217835108439127</v>
      </c>
    </row>
    <row r="42" spans="1:9" x14ac:dyDescent="0.55000000000000004">
      <c r="A42" s="1" t="s">
        <v>39</v>
      </c>
      <c r="B42" s="6">
        <v>6.7962832450866699</v>
      </c>
      <c r="C42" s="6">
        <v>32.554649353027344</v>
      </c>
      <c r="D42" s="6">
        <v>15.742057800292969</v>
      </c>
      <c r="E42" s="6">
        <v>26.249191284179688</v>
      </c>
      <c r="F42" s="6">
        <v>15.110898971557617</v>
      </c>
      <c r="G42" s="6">
        <v>9.9082794189453125</v>
      </c>
      <c r="H42" s="6">
        <v>23.392715454101563</v>
      </c>
      <c r="I42" s="6">
        <v>10.17547353108724</v>
      </c>
    </row>
    <row r="44" spans="1:9" x14ac:dyDescent="0.55000000000000004">
      <c r="A44" s="2" t="s">
        <v>40</v>
      </c>
      <c r="B44" s="6"/>
      <c r="C44" s="6"/>
      <c r="D44" s="6"/>
      <c r="E44" s="6"/>
      <c r="F44" s="6"/>
      <c r="G44" s="6"/>
      <c r="H44" s="6"/>
      <c r="I44" s="6"/>
    </row>
    <row r="45" spans="1:9" x14ac:dyDescent="0.55000000000000004">
      <c r="A45" t="s">
        <v>24</v>
      </c>
      <c r="B45" s="6">
        <f>B27-B$16</f>
        <v>23020.442604166667</v>
      </c>
      <c r="C45" s="6">
        <f t="shared" ref="C45:I45" si="4">C27-C$16</f>
        <v>44448.085620443024</v>
      </c>
      <c r="D45" s="6">
        <f t="shared" si="4"/>
        <v>58897.102656741932</v>
      </c>
      <c r="E45" s="6">
        <f t="shared" si="4"/>
        <v>51118.937082191303</v>
      </c>
      <c r="F45" s="6">
        <f t="shared" si="4"/>
        <v>55446.902956227459</v>
      </c>
      <c r="G45" s="6">
        <f t="shared" si="4"/>
        <v>18154.17194910844</v>
      </c>
      <c r="H45" s="6">
        <f t="shared" si="4"/>
        <v>62836.339455087982</v>
      </c>
      <c r="I45" s="6">
        <f t="shared" si="4"/>
        <v>27563.765069802601</v>
      </c>
    </row>
    <row r="46" spans="1:9" x14ac:dyDescent="0.55000000000000004">
      <c r="A46" t="s">
        <v>25</v>
      </c>
      <c r="B46" s="6">
        <f t="shared" ref="B46:I46" si="5">B28-B$16</f>
        <v>18273.655494791667</v>
      </c>
      <c r="C46" s="6">
        <f t="shared" si="5"/>
        <v>35251.796557943024</v>
      </c>
      <c r="D46" s="6">
        <f t="shared" si="5"/>
        <v>54409.102656741932</v>
      </c>
      <c r="E46" s="6">
        <f t="shared" si="5"/>
        <v>66020.384998857975</v>
      </c>
      <c r="F46" s="6">
        <f t="shared" si="5"/>
        <v>43097.859987477459</v>
      </c>
      <c r="G46" s="6">
        <f t="shared" si="5"/>
        <v>15731.476636608442</v>
      </c>
      <c r="H46" s="6">
        <f t="shared" si="5"/>
        <v>60753.599871754646</v>
      </c>
      <c r="I46" s="6">
        <f t="shared" si="5"/>
        <v>26577.916111469269</v>
      </c>
    </row>
    <row r="47" spans="1:9" x14ac:dyDescent="0.55000000000000004">
      <c r="A47" s="1" t="s">
        <v>26</v>
      </c>
      <c r="B47" s="6">
        <f t="shared" ref="B47:I47" si="6">B29-B$16</f>
        <v>517.15171061197918</v>
      </c>
      <c r="C47" s="6">
        <f t="shared" si="6"/>
        <v>754.24595979849494</v>
      </c>
      <c r="D47" s="6">
        <f t="shared" si="6"/>
        <v>1066.4901079138122</v>
      </c>
      <c r="E47" s="6">
        <f t="shared" si="6"/>
        <v>1285.17577034235</v>
      </c>
      <c r="F47" s="6">
        <f t="shared" si="6"/>
        <v>1050.0506613055866</v>
      </c>
      <c r="G47" s="6">
        <f t="shared" si="6"/>
        <v>180.19155665238699</v>
      </c>
      <c r="H47" s="6">
        <f t="shared" si="6"/>
        <v>1270.607358733813</v>
      </c>
      <c r="I47" s="6">
        <f t="shared" si="6"/>
        <v>576.89837058385217</v>
      </c>
    </row>
    <row r="48" spans="1:9" x14ac:dyDescent="0.55000000000000004">
      <c r="A48" s="1" t="s">
        <v>27</v>
      </c>
      <c r="B48" s="6">
        <f t="shared" ref="B48:I48" si="7">B30-B$16</f>
        <v>430.80774698893231</v>
      </c>
      <c r="C48" s="6">
        <f t="shared" si="7"/>
        <v>633.42576936880744</v>
      </c>
      <c r="D48" s="6">
        <f t="shared" si="7"/>
        <v>1167.6791541377704</v>
      </c>
      <c r="E48" s="6">
        <f t="shared" si="7"/>
        <v>1381.5257866183917</v>
      </c>
      <c r="F48" s="6">
        <f t="shared" si="7"/>
        <v>987.75110075871146</v>
      </c>
      <c r="G48" s="6">
        <f t="shared" si="7"/>
        <v>164.31062098344168</v>
      </c>
      <c r="H48" s="6">
        <f t="shared" si="7"/>
        <v>1172.7165709733963</v>
      </c>
      <c r="I48" s="6">
        <f t="shared" si="7"/>
        <v>592.39788230260217</v>
      </c>
    </row>
    <row r="49" spans="1:9" x14ac:dyDescent="0.55000000000000004">
      <c r="A49" s="1" t="s">
        <v>28</v>
      </c>
      <c r="B49" s="6">
        <f t="shared" ref="B49:I49" si="8">B31-B$16</f>
        <v>223.50923929850259</v>
      </c>
      <c r="C49" s="6">
        <f t="shared" si="8"/>
        <v>598.05858186880744</v>
      </c>
      <c r="D49" s="6">
        <f t="shared" si="8"/>
        <v>603.50296598672867</v>
      </c>
      <c r="E49" s="6">
        <f t="shared" si="8"/>
        <v>629.10525439182913</v>
      </c>
      <c r="F49" s="6">
        <f t="shared" si="8"/>
        <v>504.66775725285214</v>
      </c>
      <c r="G49" s="6">
        <f t="shared" si="8"/>
        <v>257.2723519404729</v>
      </c>
      <c r="H49" s="6">
        <f t="shared" si="8"/>
        <v>657.91839389006293</v>
      </c>
      <c r="I49" s="6">
        <f t="shared" si="8"/>
        <v>327.52680889765418</v>
      </c>
    </row>
    <row r="50" spans="1:9" x14ac:dyDescent="0.55000000000000004">
      <c r="A50" s="1" t="s">
        <v>29</v>
      </c>
      <c r="B50" s="6">
        <f t="shared" ref="B50:I50" si="9">B32-B$16</f>
        <v>251.81159220377603</v>
      </c>
      <c r="C50" s="6">
        <f t="shared" si="9"/>
        <v>585.04429964224494</v>
      </c>
      <c r="D50" s="6">
        <f t="shared" si="9"/>
        <v>582.9176795283953</v>
      </c>
      <c r="E50" s="6">
        <f t="shared" si="9"/>
        <v>668.86400276422501</v>
      </c>
      <c r="F50" s="6">
        <f t="shared" si="9"/>
        <v>456.03616545597714</v>
      </c>
      <c r="G50" s="6">
        <f t="shared" si="9"/>
        <v>288.0738656123479</v>
      </c>
      <c r="H50" s="6">
        <f t="shared" si="9"/>
        <v>631.1873961687088</v>
      </c>
      <c r="I50" s="6">
        <f t="shared" si="9"/>
        <v>303.88494284947711</v>
      </c>
    </row>
    <row r="51" spans="1:9" x14ac:dyDescent="0.55000000000000004">
      <c r="A51" s="1" t="s">
        <v>30</v>
      </c>
      <c r="B51" s="6">
        <f t="shared" ref="B51:I51" si="10">B33-B$16</f>
        <v>116.76469431559245</v>
      </c>
      <c r="C51" s="6">
        <f t="shared" si="10"/>
        <v>304.50316194693249</v>
      </c>
      <c r="D51" s="6">
        <f t="shared" si="10"/>
        <v>257.83953418334329</v>
      </c>
      <c r="E51" s="6">
        <f t="shared" si="10"/>
        <v>344.95400927464169</v>
      </c>
      <c r="F51" s="6">
        <f t="shared" si="10"/>
        <v>231.48588774601618</v>
      </c>
      <c r="G51" s="6">
        <f t="shared" si="10"/>
        <v>113.03008051713307</v>
      </c>
      <c r="H51" s="6">
        <f t="shared" si="10"/>
        <v>161.3269225358963</v>
      </c>
      <c r="I51" s="6">
        <f t="shared" si="10"/>
        <v>168.49037090937298</v>
      </c>
    </row>
    <row r="52" spans="1:9" x14ac:dyDescent="0.55000000000000004">
      <c r="A52" s="1" t="s">
        <v>35</v>
      </c>
      <c r="B52" s="6">
        <f t="shared" ref="B52:I52" si="11">B34-B$16</f>
        <v>110.11971293131511</v>
      </c>
      <c r="C52" s="6">
        <f t="shared" si="11"/>
        <v>312.25072054068249</v>
      </c>
      <c r="D52" s="6">
        <f t="shared" si="11"/>
        <v>253.27674935261408</v>
      </c>
      <c r="E52" s="6">
        <f t="shared" si="11"/>
        <v>295.20510790745419</v>
      </c>
      <c r="F52" s="6">
        <f t="shared" si="11"/>
        <v>188.34819243351618</v>
      </c>
      <c r="G52" s="6">
        <f t="shared" si="11"/>
        <v>178.76241846879324</v>
      </c>
      <c r="H52" s="6">
        <f t="shared" si="11"/>
        <v>273.26067904631299</v>
      </c>
      <c r="I52" s="6">
        <f t="shared" si="11"/>
        <v>143.23401308059692</v>
      </c>
    </row>
    <row r="53" spans="1:9" x14ac:dyDescent="0.55000000000000004">
      <c r="A53" s="1" t="s">
        <v>31</v>
      </c>
      <c r="B53" s="6">
        <f t="shared" ref="B53:I53" si="12">B35-B$16</f>
        <v>38.310260874430341</v>
      </c>
      <c r="C53" s="6">
        <f t="shared" si="12"/>
        <v>140.5535617272059</v>
      </c>
      <c r="D53" s="6">
        <f t="shared" si="12"/>
        <v>126.92882861693701</v>
      </c>
      <c r="E53" s="6">
        <f t="shared" si="12"/>
        <v>161.59385099013645</v>
      </c>
      <c r="F53" s="18" t="s">
        <v>21</v>
      </c>
      <c r="G53" s="6">
        <f t="shared" si="12"/>
        <v>70.10819025834401</v>
      </c>
      <c r="H53" s="6">
        <f t="shared" si="12"/>
        <v>149.96830030282339</v>
      </c>
      <c r="I53" s="6">
        <f t="shared" si="12"/>
        <v>81.913100401560456</v>
      </c>
    </row>
    <row r="54" spans="1:9" x14ac:dyDescent="0.55000000000000004">
      <c r="A54" s="1" t="s">
        <v>36</v>
      </c>
      <c r="B54" s="6">
        <f t="shared" ref="B54:I54" si="13">B36-B$16</f>
        <v>55.025653940836591</v>
      </c>
      <c r="C54" s="6">
        <f t="shared" si="13"/>
        <v>179.75329927603403</v>
      </c>
      <c r="D54" s="6">
        <f t="shared" si="13"/>
        <v>161.67241992553073</v>
      </c>
      <c r="E54" s="6">
        <f t="shared" si="13"/>
        <v>160.09713671604791</v>
      </c>
      <c r="F54" s="6">
        <f t="shared" si="13"/>
        <v>112.21946928898494</v>
      </c>
      <c r="G54" s="6">
        <f t="shared" si="13"/>
        <v>103.54879542191823</v>
      </c>
      <c r="H54" s="6">
        <f t="shared" si="13"/>
        <v>143.41292107105255</v>
      </c>
      <c r="I54" s="6">
        <f t="shared" si="13"/>
        <v>83.741062641143799</v>
      </c>
    </row>
    <row r="55" spans="1:9" x14ac:dyDescent="0.55000000000000004">
      <c r="A55" s="1" t="s">
        <v>32</v>
      </c>
      <c r="B55" s="6">
        <f t="shared" ref="B55:I55" si="14">B37-B$16</f>
        <v>29.786106211344404</v>
      </c>
      <c r="C55" s="6">
        <f t="shared" si="14"/>
        <v>67.144626180330917</v>
      </c>
      <c r="D55" s="6">
        <f t="shared" si="14"/>
        <v>65.531311730543777</v>
      </c>
      <c r="E55" s="6">
        <f t="shared" si="14"/>
        <v>81.846582313378661</v>
      </c>
      <c r="F55" s="6">
        <f t="shared" si="14"/>
        <v>62.845834950606026</v>
      </c>
      <c r="G55" s="6">
        <f t="shared" si="14"/>
        <v>30.651241024335224</v>
      </c>
      <c r="H55" s="6">
        <f t="shared" si="14"/>
        <v>74.993619720141098</v>
      </c>
      <c r="I55" s="6">
        <f t="shared" si="14"/>
        <v>41.552916685740158</v>
      </c>
    </row>
    <row r="56" spans="1:9" x14ac:dyDescent="0.55000000000000004">
      <c r="A56" s="1" t="s">
        <v>37</v>
      </c>
      <c r="B56" s="6">
        <f t="shared" ref="B56:I56" si="15">B38-B$16</f>
        <v>15.871624094645183</v>
      </c>
      <c r="C56" s="6">
        <f t="shared" si="15"/>
        <v>79.432895223299667</v>
      </c>
      <c r="D56" s="6">
        <f t="shared" si="15"/>
        <v>81.045161624749511</v>
      </c>
      <c r="E56" s="6">
        <f t="shared" si="15"/>
        <v>83.313974281152099</v>
      </c>
      <c r="F56" s="6">
        <f t="shared" si="15"/>
        <v>49.813379506270088</v>
      </c>
      <c r="G56" s="6">
        <f t="shared" si="15"/>
        <v>36.901189525922142</v>
      </c>
      <c r="H56" s="6">
        <f t="shared" si="15"/>
        <v>47.732078989346824</v>
      </c>
      <c r="I56" s="6">
        <f t="shared" si="15"/>
        <v>25.596467812856037</v>
      </c>
    </row>
    <row r="57" spans="1:9" x14ac:dyDescent="0.55000000000000004">
      <c r="A57" s="1" t="s">
        <v>33</v>
      </c>
      <c r="B57" s="6">
        <f t="shared" ref="B57:I57" si="16">B39-B$16</f>
        <v>10.886312586466472</v>
      </c>
      <c r="C57" s="6">
        <f t="shared" si="16"/>
        <v>43.715964833895363</v>
      </c>
      <c r="D57" s="6">
        <f t="shared" si="16"/>
        <v>47.263911624749497</v>
      </c>
      <c r="E57" s="6">
        <f t="shared" si="16"/>
        <v>37.601900001366928</v>
      </c>
      <c r="F57" s="6">
        <f t="shared" si="16"/>
        <v>29.738725880781811</v>
      </c>
      <c r="G57" s="6">
        <f t="shared" si="16"/>
        <v>16.87358256181081</v>
      </c>
      <c r="H57" s="6">
        <f t="shared" si="16"/>
        <v>29.926931182543434</v>
      </c>
      <c r="I57" s="6">
        <f t="shared" si="16"/>
        <v>16.925050576527912</v>
      </c>
    </row>
    <row r="58" spans="1:9" x14ac:dyDescent="0.55000000000000004">
      <c r="A58" s="1" t="s">
        <v>38</v>
      </c>
      <c r="B58" s="6">
        <f t="shared" ref="B58:I58" si="17">B40-B$16</f>
        <v>17.572708231608075</v>
      </c>
      <c r="C58" s="6">
        <f t="shared" si="17"/>
        <v>48.038901845614113</v>
      </c>
      <c r="D58" s="6">
        <f t="shared" si="17"/>
        <v>46.373184899489083</v>
      </c>
      <c r="E58" s="6">
        <f t="shared" si="17"/>
        <v>35.376728594303131</v>
      </c>
      <c r="F58" s="6">
        <f t="shared" si="17"/>
        <v>26.95663474003474</v>
      </c>
      <c r="G58" s="6">
        <f t="shared" si="17"/>
        <v>29.005460460980732</v>
      </c>
      <c r="H58" s="6">
        <f t="shared" si="17"/>
        <v>26.824610829353333</v>
      </c>
      <c r="I58" s="6">
        <f t="shared" si="17"/>
        <v>15.732274850209553</v>
      </c>
    </row>
    <row r="59" spans="1:9" x14ac:dyDescent="0.55000000000000004">
      <c r="A59" s="1" t="s">
        <v>34</v>
      </c>
      <c r="B59" s="6">
        <f t="shared" ref="B59:I59" si="18">B41-B$16</f>
        <v>7.8145247522989916</v>
      </c>
      <c r="C59" s="6">
        <f t="shared" si="18"/>
        <v>21.314345876375835</v>
      </c>
      <c r="D59" s="6">
        <f t="shared" si="18"/>
        <v>16.441909213860832</v>
      </c>
      <c r="E59" s="6">
        <f t="shared" si="18"/>
        <v>16.3919797539711</v>
      </c>
      <c r="F59" s="6">
        <f t="shared" si="18"/>
        <v>8.1716100970904026</v>
      </c>
      <c r="G59" s="6">
        <f t="shared" si="18"/>
        <v>9.4020335276921596</v>
      </c>
      <c r="H59" s="6">
        <f t="shared" si="18"/>
        <v>13.516584197680157</v>
      </c>
      <c r="I59" s="6">
        <f t="shared" si="18"/>
        <v>5.1547799110412589</v>
      </c>
    </row>
    <row r="60" spans="1:9" x14ac:dyDescent="0.55000000000000004">
      <c r="A60" s="1" t="s">
        <v>39</v>
      </c>
      <c r="B60" s="6">
        <f t="shared" ref="B60:I60" si="19">B42-B$16</f>
        <v>2.2779499117533373</v>
      </c>
      <c r="C60" s="6">
        <f t="shared" si="19"/>
        <v>31.76526979605357</v>
      </c>
      <c r="D60" s="6">
        <f t="shared" si="19"/>
        <v>15.334297875563303</v>
      </c>
      <c r="E60" s="6">
        <f t="shared" si="19"/>
        <v>24.238356808821361</v>
      </c>
      <c r="F60" s="6">
        <f t="shared" si="19"/>
        <v>11.822448949019114</v>
      </c>
      <c r="G60" s="6">
        <f t="shared" si="19"/>
        <v>8.7755410273869838</v>
      </c>
      <c r="H60" s="6">
        <f t="shared" si="19"/>
        <v>15.664462208747864</v>
      </c>
      <c r="I60" s="6">
        <f t="shared" si="19"/>
        <v>6.112418333689372</v>
      </c>
    </row>
    <row r="62" spans="1:9" x14ac:dyDescent="0.55000000000000004">
      <c r="A62" s="2" t="s">
        <v>23</v>
      </c>
    </row>
    <row r="63" spans="1:9" x14ac:dyDescent="0.55000000000000004">
      <c r="A63" t="s">
        <v>24</v>
      </c>
      <c r="B63" s="9">
        <f t="shared" ref="B63:I70" si="20">(B45/(SUM($B$25:$I$25)-B$25))/(B$25/(SUM($B$25:$I$25)-B$25))</f>
        <v>1.1148949227059299</v>
      </c>
      <c r="C63" s="9">
        <f t="shared" si="20"/>
        <v>1.0553720403678601</v>
      </c>
      <c r="D63" s="9">
        <f t="shared" si="20"/>
        <v>1.321618920326461</v>
      </c>
      <c r="E63" s="9">
        <f t="shared" si="20"/>
        <v>1.1144194673631604</v>
      </c>
      <c r="F63" s="9">
        <f t="shared" si="20"/>
        <v>1.2856495921423761</v>
      </c>
      <c r="G63" s="9">
        <f t="shared" si="20"/>
        <v>1.1762512780220422</v>
      </c>
      <c r="H63" s="9">
        <f t="shared" si="20"/>
        <v>1.3163287242326094</v>
      </c>
      <c r="I63" s="9">
        <f t="shared" si="20"/>
        <v>1.2949324773858595</v>
      </c>
    </row>
    <row r="64" spans="1:9" x14ac:dyDescent="0.55000000000000004">
      <c r="A64" t="s">
        <v>25</v>
      </c>
      <c r="B64" s="9">
        <f t="shared" si="20"/>
        <v>0.88500495323808548</v>
      </c>
      <c r="C64" s="9">
        <f t="shared" si="20"/>
        <v>0.83701603658893908</v>
      </c>
      <c r="D64" s="9">
        <f t="shared" si="20"/>
        <v>1.2209106435714212</v>
      </c>
      <c r="E64" s="9">
        <f t="shared" si="20"/>
        <v>1.4392787973513983</v>
      </c>
      <c r="F64" s="9">
        <f t="shared" si="20"/>
        <v>0.99931183097551979</v>
      </c>
      <c r="G64" s="9">
        <f t="shared" si="20"/>
        <v>1.0192791800616017</v>
      </c>
      <c r="H64" s="9">
        <f t="shared" si="20"/>
        <v>1.272698398812437</v>
      </c>
      <c r="I64" s="9">
        <f t="shared" si="20"/>
        <v>1.2486177656362143</v>
      </c>
    </row>
    <row r="65" spans="1:11" x14ac:dyDescent="0.55000000000000004">
      <c r="A65" s="1" t="s">
        <v>26</v>
      </c>
      <c r="B65" s="9">
        <f t="shared" si="20"/>
        <v>2.5045991788429985E-2</v>
      </c>
      <c r="C65" s="9">
        <f t="shared" si="20"/>
        <v>1.7908759993155776E-2</v>
      </c>
      <c r="D65" s="9">
        <f t="shared" si="20"/>
        <v>2.3931457429656074E-2</v>
      </c>
      <c r="E65" s="9">
        <f t="shared" si="20"/>
        <v>2.8017501521014929E-2</v>
      </c>
      <c r="F65" s="9">
        <f t="shared" si="20"/>
        <v>2.4347567356505277E-2</v>
      </c>
      <c r="G65" s="9">
        <f t="shared" si="20"/>
        <v>1.1675032570767317E-2</v>
      </c>
      <c r="H65" s="9">
        <f t="shared" si="20"/>
        <v>2.661735196586499E-2</v>
      </c>
      <c r="I65" s="9">
        <f t="shared" si="20"/>
        <v>2.7102409062339444E-2</v>
      </c>
    </row>
    <row r="66" spans="1:11" x14ac:dyDescent="0.55000000000000004">
      <c r="A66" s="1" t="s">
        <v>27</v>
      </c>
      <c r="B66" s="9">
        <f t="shared" si="20"/>
        <v>2.0864297791277346E-2</v>
      </c>
      <c r="C66" s="9">
        <f t="shared" si="20"/>
        <v>1.5040014374272095E-2</v>
      </c>
      <c r="D66" s="9">
        <f t="shared" si="20"/>
        <v>2.6202084540106363E-2</v>
      </c>
      <c r="E66" s="9">
        <f t="shared" si="20"/>
        <v>3.0117982085509785E-2</v>
      </c>
      <c r="F66" s="9">
        <f t="shared" si="20"/>
        <v>2.2903024914324679E-2</v>
      </c>
      <c r="G66" s="9">
        <f t="shared" si="20"/>
        <v>1.0646069590293832E-2</v>
      </c>
      <c r="H66" s="9">
        <f t="shared" si="20"/>
        <v>2.4566684201252534E-2</v>
      </c>
      <c r="I66" s="9">
        <f t="shared" si="20"/>
        <v>2.7830568697186305E-2</v>
      </c>
    </row>
    <row r="67" spans="1:11" x14ac:dyDescent="0.55000000000000004">
      <c r="A67" s="1" t="s">
        <v>28</v>
      </c>
      <c r="B67" s="9">
        <f t="shared" si="20"/>
        <v>1.0824697003291431E-2</v>
      </c>
      <c r="C67" s="9">
        <f t="shared" si="20"/>
        <v>1.4200258503733982E-2</v>
      </c>
      <c r="D67" s="9">
        <f t="shared" si="20"/>
        <v>1.3542278012718102E-2</v>
      </c>
      <c r="E67" s="9">
        <f t="shared" si="20"/>
        <v>1.3714822383483222E-2</v>
      </c>
      <c r="F67" s="9">
        <f t="shared" si="20"/>
        <v>1.170175179652058E-2</v>
      </c>
      <c r="G67" s="9">
        <f t="shared" si="20"/>
        <v>1.666927765243402E-2</v>
      </c>
      <c r="H67" s="9">
        <f t="shared" si="20"/>
        <v>1.3782420930128663E-2</v>
      </c>
      <c r="I67" s="9">
        <f t="shared" si="20"/>
        <v>1.5387052566369944E-2</v>
      </c>
    </row>
    <row r="68" spans="1:11" x14ac:dyDescent="0.55000000000000004">
      <c r="A68" s="1" t="s">
        <v>29</v>
      </c>
      <c r="B68" s="9">
        <f t="shared" si="20"/>
        <v>1.2195398257706474E-2</v>
      </c>
      <c r="C68" s="9">
        <f t="shared" si="20"/>
        <v>1.3891248354125798E-2</v>
      </c>
      <c r="D68" s="9">
        <f t="shared" si="20"/>
        <v>1.3080355391121042E-2</v>
      </c>
      <c r="E68" s="9">
        <f t="shared" si="20"/>
        <v>1.4581583816979993E-2</v>
      </c>
      <c r="F68" s="9">
        <f t="shared" si="20"/>
        <v>1.0574129101196266E-2</v>
      </c>
      <c r="G68" s="9">
        <f t="shared" si="20"/>
        <v>1.8664979793138688E-2</v>
      </c>
      <c r="H68" s="9">
        <f t="shared" si="20"/>
        <v>1.3222445915142874E-2</v>
      </c>
      <c r="I68" s="9">
        <f t="shared" si="20"/>
        <v>1.4276369026067595E-2</v>
      </c>
    </row>
    <row r="69" spans="1:11" x14ac:dyDescent="0.55000000000000004">
      <c r="A69" s="1" t="s">
        <v>30</v>
      </c>
      <c r="B69" s="9">
        <f t="shared" si="20"/>
        <v>5.6549896577662469E-3</v>
      </c>
      <c r="C69" s="9">
        <f t="shared" si="20"/>
        <v>7.2301004382198629E-3</v>
      </c>
      <c r="D69" s="9">
        <f t="shared" si="20"/>
        <v>5.7857787805095104E-3</v>
      </c>
      <c r="E69" s="9">
        <f t="shared" si="20"/>
        <v>7.520177163749313E-3</v>
      </c>
      <c r="F69" s="9">
        <f t="shared" si="20"/>
        <v>5.3674726864786195E-3</v>
      </c>
      <c r="G69" s="9">
        <f t="shared" si="20"/>
        <v>7.3234833864037211E-3</v>
      </c>
      <c r="H69" s="9">
        <f t="shared" si="20"/>
        <v>3.379561317027901E-3</v>
      </c>
      <c r="I69" s="9">
        <f t="shared" si="20"/>
        <v>7.9155969028471794E-3</v>
      </c>
    </row>
    <row r="70" spans="1:11" x14ac:dyDescent="0.55000000000000004">
      <c r="A70" s="1" t="s">
        <v>35</v>
      </c>
      <c r="B70" s="9">
        <f t="shared" si="20"/>
        <v>5.3331689119972105E-3</v>
      </c>
      <c r="C70" s="9">
        <f t="shared" si="20"/>
        <v>7.4140578934582691E-3</v>
      </c>
      <c r="D70" s="9">
        <f t="shared" si="20"/>
        <v>5.6833923728653981E-3</v>
      </c>
      <c r="E70" s="9">
        <f t="shared" si="20"/>
        <v>6.4356251889227858E-3</v>
      </c>
      <c r="F70" s="9">
        <f t="shared" si="20"/>
        <v>4.3672371922029423E-3</v>
      </c>
      <c r="G70" s="9">
        <f t="shared" si="20"/>
        <v>1.1582435363930528E-2</v>
      </c>
      <c r="H70" s="9">
        <f t="shared" si="20"/>
        <v>5.7244085850841854E-3</v>
      </c>
      <c r="I70" s="9">
        <f t="shared" si="20"/>
        <v>6.7290653121832127E-3</v>
      </c>
    </row>
    <row r="71" spans="1:11" x14ac:dyDescent="0.55000000000000004">
      <c r="A71" s="1" t="s">
        <v>31</v>
      </c>
      <c r="B71" s="9">
        <f t="shared" ref="B71:E78" si="21">(B53/(SUM($B$25:$I$25)-B$25))/(B$25/(SUM($B$25:$I$25)-B$25))</f>
        <v>1.855390709504049E-3</v>
      </c>
      <c r="C71" s="9">
        <f t="shared" si="21"/>
        <v>3.3372933198451832E-3</v>
      </c>
      <c r="D71" s="9">
        <f t="shared" si="21"/>
        <v>2.84821381473875E-3</v>
      </c>
      <c r="E71" s="9">
        <f t="shared" si="21"/>
        <v>3.5228301609644928E-3</v>
      </c>
      <c r="F71" s="19" t="s">
        <v>21</v>
      </c>
      <c r="G71" s="9">
        <f t="shared" ref="G71:I78" si="22">(G53/(SUM($B$25:$I$25)-G$25))/(G$25/(SUM($B$25:$I$25)-G$25))</f>
        <v>4.542473687170266E-3</v>
      </c>
      <c r="H71" s="9">
        <f t="shared" si="22"/>
        <v>3.1416149178143111E-3</v>
      </c>
      <c r="I71" s="9">
        <f t="shared" si="22"/>
        <v>3.8482382129122164E-3</v>
      </c>
    </row>
    <row r="72" spans="1:11" x14ac:dyDescent="0.55000000000000004">
      <c r="A72" s="1" t="s">
        <v>36</v>
      </c>
      <c r="B72" s="9">
        <f t="shared" si="21"/>
        <v>2.6649280056026551E-3</v>
      </c>
      <c r="C72" s="9">
        <f t="shared" si="21"/>
        <v>4.2680489738021648E-3</v>
      </c>
      <c r="D72" s="9">
        <f t="shared" si="21"/>
        <v>3.6278410894646524E-3</v>
      </c>
      <c r="E72" s="9">
        <f t="shared" si="21"/>
        <v>3.4902010098254005E-3</v>
      </c>
      <c r="F72" s="9">
        <f t="shared" ref="F72:F78" si="23">(F54/(SUM($B$25:$I$25)-F$25))/(F$25/(SUM($B$25:$I$25)-F$25))</f>
        <v>2.60203739486974E-3</v>
      </c>
      <c r="G72" s="9">
        <f t="shared" si="22"/>
        <v>6.7091687406131426E-3</v>
      </c>
      <c r="H72" s="9">
        <f t="shared" si="22"/>
        <v>3.0042893820519134E-3</v>
      </c>
      <c r="I72" s="9">
        <f t="shared" si="22"/>
        <v>3.9341150031648193E-3</v>
      </c>
    </row>
    <row r="73" spans="1:11" x14ac:dyDescent="0.55000000000000004">
      <c r="A73" s="1" t="s">
        <v>32</v>
      </c>
      <c r="B73" s="9">
        <f t="shared" si="21"/>
        <v>1.4425603865755724E-3</v>
      </c>
      <c r="C73" s="9">
        <f t="shared" si="21"/>
        <v>1.5942770119908433E-3</v>
      </c>
      <c r="D73" s="9">
        <f t="shared" si="21"/>
        <v>1.4704869603120298E-3</v>
      </c>
      <c r="E73" s="9">
        <f t="shared" si="21"/>
        <v>1.7842981461159244E-3</v>
      </c>
      <c r="F73" s="9">
        <f t="shared" si="23"/>
        <v>1.4572089289798468E-3</v>
      </c>
      <c r="G73" s="9">
        <f t="shared" si="22"/>
        <v>1.9859656242600791E-3</v>
      </c>
      <c r="H73" s="9">
        <f t="shared" si="22"/>
        <v>1.5710058324189277E-3</v>
      </c>
      <c r="I73" s="9">
        <f t="shared" si="22"/>
        <v>1.9521361182048079E-3</v>
      </c>
    </row>
    <row r="74" spans="1:11" x14ac:dyDescent="0.55000000000000004">
      <c r="A74" s="1" t="s">
        <v>37</v>
      </c>
      <c r="B74" s="9">
        <f t="shared" si="21"/>
        <v>7.6867301912840772E-4</v>
      </c>
      <c r="C74" s="9">
        <f t="shared" si="21"/>
        <v>1.8860487585450403E-3</v>
      </c>
      <c r="D74" s="9">
        <f t="shared" si="21"/>
        <v>1.8186093062750011E-3</v>
      </c>
      <c r="E74" s="9">
        <f t="shared" si="21"/>
        <v>1.8162880556969819E-3</v>
      </c>
      <c r="F74" s="9">
        <f t="shared" si="23"/>
        <v>1.1550248549685074E-3</v>
      </c>
      <c r="G74" s="9">
        <f t="shared" si="22"/>
        <v>2.3909144114133587E-3</v>
      </c>
      <c r="H74" s="9">
        <f t="shared" si="22"/>
        <v>9.9991672312365254E-4</v>
      </c>
      <c r="I74" s="9">
        <f t="shared" si="22"/>
        <v>1.2025097947718961E-3</v>
      </c>
    </row>
    <row r="75" spans="1:11" x14ac:dyDescent="0.55000000000000004">
      <c r="A75" s="1" t="s">
        <v>33</v>
      </c>
      <c r="B75" s="9">
        <f t="shared" si="21"/>
        <v>5.2723115877208778E-4</v>
      </c>
      <c r="C75" s="9">
        <f t="shared" si="21"/>
        <v>1.0379886188434208E-3</v>
      </c>
      <c r="D75" s="9">
        <f t="shared" si="21"/>
        <v>1.0605764466201015E-3</v>
      </c>
      <c r="E75" s="9">
        <f t="shared" si="21"/>
        <v>8.1974101503696324E-4</v>
      </c>
      <c r="F75" s="9">
        <f t="shared" si="23"/>
        <v>6.8955304554421269E-4</v>
      </c>
      <c r="G75" s="9">
        <f t="shared" si="22"/>
        <v>1.0932788952742697E-3</v>
      </c>
      <c r="H75" s="9">
        <f t="shared" si="22"/>
        <v>6.2692511189120059E-4</v>
      </c>
      <c r="I75" s="9">
        <f t="shared" si="22"/>
        <v>7.9513076742027317E-4</v>
      </c>
    </row>
    <row r="76" spans="1:11" x14ac:dyDescent="0.55000000000000004">
      <c r="A76" s="1" t="s">
        <v>38</v>
      </c>
      <c r="B76" s="9">
        <f t="shared" si="21"/>
        <v>8.5105762397750216E-4</v>
      </c>
      <c r="C76" s="9">
        <f t="shared" si="21"/>
        <v>1.1406321138501218E-3</v>
      </c>
      <c r="D76" s="9">
        <f t="shared" si="21"/>
        <v>1.0405890238124732E-3</v>
      </c>
      <c r="E76" s="9">
        <f t="shared" si="21"/>
        <v>7.7123111878726858E-4</v>
      </c>
      <c r="F76" s="9">
        <f t="shared" si="23"/>
        <v>6.2504458520282831E-4</v>
      </c>
      <c r="G76" s="9">
        <f t="shared" si="22"/>
        <v>1.8793316507350773E-3</v>
      </c>
      <c r="H76" s="9">
        <f t="shared" si="22"/>
        <v>5.6193607166242715E-4</v>
      </c>
      <c r="I76" s="9">
        <f t="shared" si="22"/>
        <v>7.3909473524775649E-4</v>
      </c>
    </row>
    <row r="77" spans="1:11" x14ac:dyDescent="0.55000000000000004">
      <c r="A77" s="1" t="s">
        <v>34</v>
      </c>
      <c r="B77" s="9">
        <f t="shared" si="21"/>
        <v>3.7846248742937002E-4</v>
      </c>
      <c r="C77" s="9">
        <f t="shared" si="21"/>
        <v>5.0608624382038889E-4</v>
      </c>
      <c r="D77" s="9">
        <f t="shared" si="21"/>
        <v>3.6894749186513722E-4</v>
      </c>
      <c r="E77" s="9">
        <f t="shared" si="21"/>
        <v>3.5735370078366101E-4</v>
      </c>
      <c r="F77" s="9">
        <f t="shared" si="23"/>
        <v>1.8947545540577116E-4</v>
      </c>
      <c r="G77" s="9">
        <f t="shared" si="22"/>
        <v>6.0917975129662219E-4</v>
      </c>
      <c r="H77" s="9">
        <f t="shared" si="22"/>
        <v>2.8315252268366019E-4</v>
      </c>
      <c r="I77" s="9">
        <f t="shared" si="22"/>
        <v>2.4216909060425837E-4</v>
      </c>
    </row>
    <row r="78" spans="1:11" x14ac:dyDescent="0.55000000000000004">
      <c r="A78" s="1" t="s">
        <v>39</v>
      </c>
      <c r="B78" s="9">
        <f t="shared" si="21"/>
        <v>1.1032258738294369E-4</v>
      </c>
      <c r="C78" s="9">
        <f t="shared" si="21"/>
        <v>7.5423220436917596E-4</v>
      </c>
      <c r="D78" s="9">
        <f t="shared" si="21"/>
        <v>3.4409329641186452E-4</v>
      </c>
      <c r="E78" s="9">
        <f t="shared" si="21"/>
        <v>5.2840880946359138E-4</v>
      </c>
      <c r="F78" s="9">
        <f t="shared" si="23"/>
        <v>2.7412760423120016E-4</v>
      </c>
      <c r="G78" s="9">
        <f t="shared" si="22"/>
        <v>5.6858783632407625E-4</v>
      </c>
      <c r="H78" s="9">
        <f t="shared" si="22"/>
        <v>3.2814740218546249E-4</v>
      </c>
      <c r="I78" s="9">
        <f t="shared" si="22"/>
        <v>2.8715848490286859E-4</v>
      </c>
    </row>
    <row r="80" spans="1:11" x14ac:dyDescent="0.55000000000000004">
      <c r="A80" s="2" t="s">
        <v>41</v>
      </c>
      <c r="K80" s="2"/>
    </row>
    <row r="81" spans="1:9" x14ac:dyDescent="0.55000000000000004">
      <c r="A81" t="s">
        <v>42</v>
      </c>
      <c r="B81" s="9">
        <f>AVERAGE(B63:B64)</f>
        <v>0.99994993797200771</v>
      </c>
      <c r="C81" s="9">
        <f t="shared" ref="C81:I81" si="24">AVERAGE(C63:C64)</f>
        <v>0.94619403847839956</v>
      </c>
      <c r="D81" s="9">
        <f t="shared" si="24"/>
        <v>1.2712647819489411</v>
      </c>
      <c r="E81" s="9">
        <f t="shared" si="24"/>
        <v>1.2768491323572793</v>
      </c>
      <c r="F81" s="9">
        <f t="shared" si="24"/>
        <v>1.1424807115589479</v>
      </c>
      <c r="G81" s="9">
        <f t="shared" si="24"/>
        <v>1.0977652290418218</v>
      </c>
      <c r="H81" s="9">
        <f t="shared" si="24"/>
        <v>1.2945135615225232</v>
      </c>
      <c r="I81" s="9">
        <f t="shared" si="24"/>
        <v>1.2717751215110369</v>
      </c>
    </row>
    <row r="82" spans="1:9" x14ac:dyDescent="0.55000000000000004">
      <c r="A82" t="s">
        <v>43</v>
      </c>
      <c r="B82" s="9">
        <f t="shared" ref="B82:I82" si="25">AVERAGE(B65:B66)</f>
        <v>2.2955144789853665E-2</v>
      </c>
      <c r="C82" s="9">
        <f t="shared" si="25"/>
        <v>1.6474387183713936E-2</v>
      </c>
      <c r="D82" s="9">
        <f t="shared" si="25"/>
        <v>2.506677098488122E-2</v>
      </c>
      <c r="E82" s="9">
        <f t="shared" si="25"/>
        <v>2.9067741803262357E-2</v>
      </c>
      <c r="F82" s="9">
        <f t="shared" si="25"/>
        <v>2.3625296135414978E-2</v>
      </c>
      <c r="G82" s="9">
        <f t="shared" si="25"/>
        <v>1.1160551080530575E-2</v>
      </c>
      <c r="H82" s="9">
        <f t="shared" si="25"/>
        <v>2.5592018083558762E-2</v>
      </c>
      <c r="I82" s="9">
        <f t="shared" si="25"/>
        <v>2.7466488879762874E-2</v>
      </c>
    </row>
    <row r="83" spans="1:9" x14ac:dyDescent="0.55000000000000004">
      <c r="A83" t="s">
        <v>44</v>
      </c>
      <c r="B83" s="9">
        <f t="shared" ref="B83:I83" si="26">AVERAGE(B67:B68)</f>
        <v>1.1510047630498952E-2</v>
      </c>
      <c r="C83" s="9">
        <f t="shared" si="26"/>
        <v>1.4045753428929889E-2</v>
      </c>
      <c r="D83" s="9">
        <f t="shared" si="26"/>
        <v>1.3311316701919571E-2</v>
      </c>
      <c r="E83" s="9">
        <f t="shared" si="26"/>
        <v>1.4148203100231608E-2</v>
      </c>
      <c r="F83" s="9">
        <f t="shared" si="26"/>
        <v>1.1137940448858423E-2</v>
      </c>
      <c r="G83" s="9">
        <f t="shared" si="26"/>
        <v>1.7667128722786356E-2</v>
      </c>
      <c r="H83" s="9">
        <f t="shared" si="26"/>
        <v>1.3502433422635768E-2</v>
      </c>
      <c r="I83" s="9">
        <f t="shared" si="26"/>
        <v>1.4831710796218769E-2</v>
      </c>
    </row>
    <row r="84" spans="1:9" x14ac:dyDescent="0.55000000000000004">
      <c r="A84" t="s">
        <v>45</v>
      </c>
      <c r="B84" s="9">
        <f t="shared" ref="B84:I84" si="27">AVERAGE(B69:B70)</f>
        <v>5.4940792848817283E-3</v>
      </c>
      <c r="C84" s="9">
        <f t="shared" si="27"/>
        <v>7.322079165839066E-3</v>
      </c>
      <c r="D84" s="9">
        <f t="shared" si="27"/>
        <v>5.7345855766874542E-3</v>
      </c>
      <c r="E84" s="9">
        <f t="shared" si="27"/>
        <v>6.9779011763360498E-3</v>
      </c>
      <c r="F84" s="9">
        <f t="shared" si="27"/>
        <v>4.8673549393407813E-3</v>
      </c>
      <c r="G84" s="9">
        <f t="shared" si="27"/>
        <v>9.4529593751671252E-3</v>
      </c>
      <c r="H84" s="9">
        <f t="shared" si="27"/>
        <v>4.5519849510560432E-3</v>
      </c>
      <c r="I84" s="9">
        <f t="shared" si="27"/>
        <v>7.322331107515196E-3</v>
      </c>
    </row>
    <row r="85" spans="1:9" x14ac:dyDescent="0.55000000000000004">
      <c r="A85" t="s">
        <v>46</v>
      </c>
      <c r="B85" s="9">
        <f t="shared" ref="B85:I85" si="28">AVERAGE(B71:B72)</f>
        <v>2.2601593575533518E-3</v>
      </c>
      <c r="C85" s="9">
        <f t="shared" si="28"/>
        <v>3.802671146823674E-3</v>
      </c>
      <c r="D85" s="9">
        <f t="shared" si="28"/>
        <v>3.2380274521017012E-3</v>
      </c>
      <c r="E85" s="9">
        <f t="shared" si="28"/>
        <v>3.5065155853949469E-3</v>
      </c>
      <c r="F85" s="13" t="s">
        <v>54</v>
      </c>
      <c r="G85" s="9">
        <f t="shared" si="28"/>
        <v>5.6258212138917043E-3</v>
      </c>
      <c r="H85" s="9">
        <f t="shared" si="28"/>
        <v>3.0729521499331123E-3</v>
      </c>
      <c r="I85" s="9">
        <f t="shared" si="28"/>
        <v>3.8911766080385176E-3</v>
      </c>
    </row>
    <row r="86" spans="1:9" x14ac:dyDescent="0.55000000000000004">
      <c r="A86" t="s">
        <v>47</v>
      </c>
      <c r="B86" s="9">
        <f t="shared" ref="B86:I86" si="29">AVERAGE(B73:B74)</f>
        <v>1.10561670285199E-3</v>
      </c>
      <c r="C86" s="9">
        <f t="shared" si="29"/>
        <v>1.7401628852679418E-3</v>
      </c>
      <c r="D86" s="9">
        <f t="shared" si="29"/>
        <v>1.6445481332935156E-3</v>
      </c>
      <c r="E86" s="9">
        <f t="shared" si="29"/>
        <v>1.800293100906453E-3</v>
      </c>
      <c r="F86" s="9">
        <f t="shared" si="29"/>
        <v>1.3061168919741772E-3</v>
      </c>
      <c r="G86" s="9">
        <f t="shared" si="29"/>
        <v>2.1884400178367189E-3</v>
      </c>
      <c r="H86" s="9">
        <f t="shared" si="29"/>
        <v>1.2854612777712902E-3</v>
      </c>
      <c r="I86" s="9">
        <f t="shared" si="29"/>
        <v>1.577322956488352E-3</v>
      </c>
    </row>
    <row r="87" spans="1:9" x14ac:dyDescent="0.55000000000000004">
      <c r="A87" t="s">
        <v>48</v>
      </c>
      <c r="B87" s="9">
        <f t="shared" ref="B87:I87" si="30">AVERAGE(B75:B76)</f>
        <v>6.8914439137479503E-4</v>
      </c>
      <c r="C87" s="9">
        <f t="shared" si="30"/>
        <v>1.0893103663467713E-3</v>
      </c>
      <c r="D87" s="9">
        <f t="shared" si="30"/>
        <v>1.0505827352162874E-3</v>
      </c>
      <c r="E87" s="9">
        <f t="shared" si="30"/>
        <v>7.9548606691211591E-4</v>
      </c>
      <c r="F87" s="9">
        <f t="shared" si="30"/>
        <v>6.572988153735205E-4</v>
      </c>
      <c r="G87" s="9">
        <f t="shared" si="30"/>
        <v>1.4863052730046734E-3</v>
      </c>
      <c r="H87" s="9">
        <f t="shared" si="30"/>
        <v>5.9443059177681393E-4</v>
      </c>
      <c r="I87" s="9">
        <f t="shared" si="30"/>
        <v>7.6711275133401488E-4</v>
      </c>
    </row>
    <row r="88" spans="1:9" x14ac:dyDescent="0.55000000000000004">
      <c r="A88" t="s">
        <v>49</v>
      </c>
      <c r="B88" s="9">
        <f t="shared" ref="B88:I88" si="31">AVERAGE(B77:B78)</f>
        <v>2.4439253740615686E-4</v>
      </c>
      <c r="C88" s="9">
        <f t="shared" si="31"/>
        <v>6.3015922409478237E-4</v>
      </c>
      <c r="D88" s="9">
        <f t="shared" si="31"/>
        <v>3.5652039413850084E-4</v>
      </c>
      <c r="E88" s="9">
        <f t="shared" si="31"/>
        <v>4.4288125512362622E-4</v>
      </c>
      <c r="F88" s="9">
        <f t="shared" si="31"/>
        <v>2.3180152981848565E-4</v>
      </c>
      <c r="G88" s="9">
        <f t="shared" si="31"/>
        <v>5.8888379381034917E-4</v>
      </c>
      <c r="H88" s="9">
        <f t="shared" si="31"/>
        <v>3.0564996243456137E-4</v>
      </c>
      <c r="I88" s="9">
        <f t="shared" si="31"/>
        <v>2.6466378775356349E-4</v>
      </c>
    </row>
    <row r="90" spans="1:9" x14ac:dyDescent="0.55000000000000004">
      <c r="A90" s="2" t="s">
        <v>50</v>
      </c>
    </row>
    <row r="91" spans="1:9" x14ac:dyDescent="0.55000000000000004">
      <c r="A91" t="s">
        <v>12</v>
      </c>
      <c r="B91" s="8">
        <f>_xlfn.STDEV.P(B63:B64)</f>
        <v>0.11494498473392199</v>
      </c>
      <c r="C91" s="8">
        <f t="shared" ref="C91:I91" si="32">_xlfn.STDEV.P(C63:C64)</f>
        <v>0.10917800188946077</v>
      </c>
      <c r="D91" s="8">
        <f t="shared" si="32"/>
        <v>5.0354138377519897E-2</v>
      </c>
      <c r="E91" s="8">
        <f t="shared" si="32"/>
        <v>0.16242966499411945</v>
      </c>
      <c r="F91" s="8">
        <f t="shared" si="32"/>
        <v>0.14316888058342789</v>
      </c>
      <c r="G91" s="8">
        <f t="shared" si="32"/>
        <v>7.8486048980220269E-2</v>
      </c>
      <c r="H91" s="8">
        <f t="shared" si="32"/>
        <v>2.1815162710086211E-2</v>
      </c>
      <c r="I91" s="8">
        <f t="shared" si="32"/>
        <v>2.3157355874822594E-2</v>
      </c>
    </row>
    <row r="92" spans="1:9" x14ac:dyDescent="0.55000000000000004">
      <c r="A92" t="s">
        <v>13</v>
      </c>
      <c r="B92" s="8">
        <f t="shared" ref="B92:I92" si="33">_xlfn.STDEV.P(B65:B66)</f>
        <v>2.0908469985763192E-3</v>
      </c>
      <c r="C92" s="8">
        <f t="shared" si="33"/>
        <v>1.4343728094418405E-3</v>
      </c>
      <c r="D92" s="8">
        <f t="shared" si="33"/>
        <v>1.1353135552251443E-3</v>
      </c>
      <c r="E92" s="8">
        <f t="shared" si="33"/>
        <v>1.0502402822474277E-3</v>
      </c>
      <c r="F92" s="8">
        <f t="shared" si="33"/>
        <v>7.2227122109029887E-4</v>
      </c>
      <c r="G92" s="8">
        <f t="shared" si="33"/>
        <v>5.1448149023674249E-4</v>
      </c>
      <c r="H92" s="8">
        <f t="shared" si="33"/>
        <v>1.0253338823062279E-3</v>
      </c>
      <c r="I92" s="8">
        <f t="shared" si="33"/>
        <v>3.6407981742343082E-4</v>
      </c>
    </row>
    <row r="93" spans="1:9" x14ac:dyDescent="0.55000000000000004">
      <c r="A93" t="s">
        <v>14</v>
      </c>
      <c r="B93" s="8">
        <f t="shared" ref="B93:I93" si="34">_xlfn.STDEV.P(B67:B68)</f>
        <v>6.8535062720752153E-4</v>
      </c>
      <c r="C93" s="8">
        <f t="shared" si="34"/>
        <v>1.5450507480409183E-4</v>
      </c>
      <c r="D93" s="8">
        <f t="shared" si="34"/>
        <v>2.3096131079853015E-4</v>
      </c>
      <c r="E93" s="8">
        <f t="shared" si="34"/>
        <v>4.3338071674838517E-4</v>
      </c>
      <c r="F93" s="8">
        <f t="shared" si="34"/>
        <v>5.6381134766215688E-4</v>
      </c>
      <c r="G93" s="8">
        <f t="shared" si="34"/>
        <v>9.9785107035233432E-4</v>
      </c>
      <c r="H93" s="8">
        <f t="shared" si="34"/>
        <v>2.799875074928947E-4</v>
      </c>
      <c r="I93" s="8">
        <f t="shared" si="34"/>
        <v>5.553417701511746E-4</v>
      </c>
    </row>
    <row r="94" spans="1:9" x14ac:dyDescent="0.55000000000000004">
      <c r="A94" t="s">
        <v>15</v>
      </c>
      <c r="B94" s="8">
        <f t="shared" ref="B94:I94" si="35">_xlfn.STDEV.P(B69:B70)</f>
        <v>1.6091037288451819E-4</v>
      </c>
      <c r="C94" s="8">
        <f t="shared" si="35"/>
        <v>9.1978727619203109E-5</v>
      </c>
      <c r="D94" s="8">
        <f t="shared" si="35"/>
        <v>5.119320382205618E-5</v>
      </c>
      <c r="E94" s="8">
        <f t="shared" si="35"/>
        <v>5.4227598741326362E-4</v>
      </c>
      <c r="F94" s="8">
        <f t="shared" si="35"/>
        <v>5.0011774713783859E-4</v>
      </c>
      <c r="G94" s="8">
        <f t="shared" si="35"/>
        <v>2.1294759887634036E-3</v>
      </c>
      <c r="H94" s="8">
        <f t="shared" si="35"/>
        <v>1.1724236340281422E-3</v>
      </c>
      <c r="I94" s="8">
        <f t="shared" si="35"/>
        <v>5.9326579533198337E-4</v>
      </c>
    </row>
    <row r="95" spans="1:9" x14ac:dyDescent="0.55000000000000004">
      <c r="A95" t="s">
        <v>16</v>
      </c>
      <c r="B95" s="8">
        <f t="shared" ref="B95:I95" si="36">_xlfn.STDEV.P(B71:B72)</f>
        <v>4.0476864804930303E-4</v>
      </c>
      <c r="C95" s="8">
        <f t="shared" si="36"/>
        <v>4.6537782697849079E-4</v>
      </c>
      <c r="D95" s="8">
        <f t="shared" si="36"/>
        <v>3.8981363736295118E-4</v>
      </c>
      <c r="E95" s="8">
        <f t="shared" si="36"/>
        <v>1.6314575569546146E-5</v>
      </c>
      <c r="F95" s="12" t="s">
        <v>51</v>
      </c>
      <c r="G95" s="8">
        <f t="shared" si="36"/>
        <v>1.0833475267214383E-3</v>
      </c>
      <c r="H95" s="8">
        <f t="shared" si="36"/>
        <v>6.8662767881198881E-5</v>
      </c>
      <c r="I95" s="8">
        <f t="shared" si="36"/>
        <v>4.293839512630143E-5</v>
      </c>
    </row>
    <row r="96" spans="1:9" x14ac:dyDescent="0.55000000000000004">
      <c r="A96" t="s">
        <v>17</v>
      </c>
      <c r="B96" s="8">
        <f t="shared" ref="B96:I96" si="37">_xlfn.STDEV.P(B73:B74)</f>
        <v>3.3694368372358234E-4</v>
      </c>
      <c r="C96" s="8">
        <f t="shared" si="37"/>
        <v>1.4588587327709853E-4</v>
      </c>
      <c r="D96" s="8">
        <f t="shared" si="37"/>
        <v>1.7406117298148567E-4</v>
      </c>
      <c r="E96" s="8">
        <f t="shared" si="37"/>
        <v>1.5994954790528727E-5</v>
      </c>
      <c r="F96" s="8">
        <f t="shared" si="37"/>
        <v>1.5109203700566971E-4</v>
      </c>
      <c r="G96" s="8">
        <f t="shared" si="37"/>
        <v>2.0247439357663983E-4</v>
      </c>
      <c r="H96" s="8">
        <f t="shared" si="37"/>
        <v>2.8554455464763759E-4</v>
      </c>
      <c r="I96" s="8">
        <f t="shared" si="37"/>
        <v>3.7481316171645586E-4</v>
      </c>
    </row>
    <row r="97" spans="1:9" x14ac:dyDescent="0.55000000000000004">
      <c r="A97" t="s">
        <v>18</v>
      </c>
      <c r="B97" s="8">
        <f t="shared" ref="B97:I97" si="38">_xlfn.STDEV.P(B75:B76)</f>
        <v>1.6191323260270719E-4</v>
      </c>
      <c r="C97" s="8">
        <f t="shared" si="38"/>
        <v>5.1321747503350456E-5</v>
      </c>
      <c r="D97" s="8">
        <f t="shared" si="38"/>
        <v>9.9937114038141373E-6</v>
      </c>
      <c r="E97" s="8">
        <f t="shared" si="38"/>
        <v>2.4254948124847325E-5</v>
      </c>
      <c r="F97" s="8">
        <f t="shared" si="38"/>
        <v>3.2254230170692191E-5</v>
      </c>
      <c r="G97" s="8">
        <f t="shared" si="38"/>
        <v>3.930263777304038E-4</v>
      </c>
      <c r="H97" s="8">
        <f t="shared" si="38"/>
        <v>3.2494520114386717E-5</v>
      </c>
      <c r="I97" s="8">
        <f t="shared" si="38"/>
        <v>2.8018016086258344E-5</v>
      </c>
    </row>
    <row r="98" spans="1:9" x14ac:dyDescent="0.55000000000000004">
      <c r="A98" s="4" t="s">
        <v>19</v>
      </c>
      <c r="B98" s="11">
        <f t="shared" ref="B98:I98" si="39">_xlfn.STDEV.P(B77:B78)</f>
        <v>1.3406995002321315E-4</v>
      </c>
      <c r="C98" s="11">
        <f t="shared" si="39"/>
        <v>1.2407298027439353E-4</v>
      </c>
      <c r="D98" s="11">
        <f t="shared" si="39"/>
        <v>1.2427097726636348E-5</v>
      </c>
      <c r="E98" s="11">
        <f t="shared" si="39"/>
        <v>8.5527554339965189E-5</v>
      </c>
      <c r="F98" s="11">
        <f t="shared" si="39"/>
        <v>4.2326074412714503E-5</v>
      </c>
      <c r="G98" s="11">
        <f t="shared" si="39"/>
        <v>2.0295957486272974E-5</v>
      </c>
      <c r="H98" s="11">
        <f t="shared" si="39"/>
        <v>2.2497439750901151E-5</v>
      </c>
      <c r="I98" s="11">
        <f t="shared" si="39"/>
        <v>2.2494697149305114E-5</v>
      </c>
    </row>
    <row r="99" spans="1:9" x14ac:dyDescent="0.55000000000000004">
      <c r="A99" s="5" t="s">
        <v>52</v>
      </c>
    </row>
  </sheetData>
  <mergeCells count="1">
    <mergeCell ref="B2:I2"/>
  </mergeCells>
  <pageMargins left="0.7" right="0.7" top="0.75" bottom="0.75" header="0.3" footer="0.3"/>
  <pageSetup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Shaw</dc:creator>
  <cp:lastModifiedBy>Jeff Shaw</cp:lastModifiedBy>
  <cp:lastPrinted>2018-12-13T22:02:57Z</cp:lastPrinted>
  <dcterms:created xsi:type="dcterms:W3CDTF">2018-12-06T01:08:31Z</dcterms:created>
  <dcterms:modified xsi:type="dcterms:W3CDTF">2019-02-05T21:05:54Z</dcterms:modified>
</cp:coreProperties>
</file>