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59495\"/>
    </mc:Choice>
  </mc:AlternateContent>
  <xr:revisionPtr revIDLastSave="0" documentId="13_ncr:1_{EFF73692-CD67-42C7-A36B-53B5E95D3948}" xr6:coauthVersionLast="40" xr6:coauthVersionMax="40" xr10:uidLastSave="{00000000-0000-0000-0000-000000000000}"/>
  <bookViews>
    <workbookView xWindow="0" yWindow="0" windowWidth="20160" windowHeight="9372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7" i="1"/>
  <c r="D5" i="1"/>
  <c r="D4" i="1"/>
  <c r="D3" i="1"/>
  <c r="D12" i="1"/>
  <c r="D9" i="1"/>
  <c r="D8" i="1"/>
  <c r="D6" i="1"/>
  <c r="E25" i="1" l="1"/>
  <c r="E24" i="1"/>
  <c r="E23" i="1"/>
  <c r="E22" i="1"/>
  <c r="E21" i="1"/>
  <c r="E20" i="1"/>
  <c r="E19" i="1"/>
  <c r="E18" i="1"/>
  <c r="E11" i="1"/>
  <c r="E10" i="1"/>
  <c r="E9" i="1"/>
  <c r="E8" i="1"/>
  <c r="E7" i="1"/>
  <c r="E6" i="1"/>
  <c r="E5" i="1"/>
  <c r="E4" i="1"/>
  <c r="E3" i="1"/>
  <c r="D26" i="1" l="1"/>
  <c r="E26" i="1" s="1"/>
  <c r="E12" i="1"/>
</calcChain>
</file>

<file path=xl/sharedStrings.xml><?xml version="1.0" encoding="utf-8"?>
<sst xmlns="http://schemas.openxmlformats.org/spreadsheetml/2006/main" count="33" uniqueCount="21">
  <si>
    <t>Component</t>
  </si>
  <si>
    <t>Final Concentration (mM)</t>
  </si>
  <si>
    <t>Mg-glutamate</t>
  </si>
  <si>
    <t>K-glutamate</t>
  </si>
  <si>
    <t>Stock Concentration (mM)</t>
  </si>
  <si>
    <t>Sterile Deionized Water</t>
  </si>
  <si>
    <t xml:space="preserve">Final Concentration (mM) </t>
  </si>
  <si>
    <t>Quantity (µL) 1x Reaction</t>
  </si>
  <si>
    <t>T7 RNA Polymerase</t>
  </si>
  <si>
    <t>Reaction Volume (µL):</t>
  </si>
  <si>
    <t>Quantity (µL) 50x Reactions</t>
  </si>
  <si>
    <t>Cell-free Reaction Master Mix</t>
  </si>
  <si>
    <t>Extract (%) *</t>
  </si>
  <si>
    <t>50% PEG-8000 (%)*</t>
  </si>
  <si>
    <t>RNase Inhibitor, Murine</t>
  </si>
  <si>
    <t>Alternative Cell-free Reaction Master Mix for mRNA Template</t>
  </si>
  <si>
    <t>mRNA Template (ng/µL)*</t>
  </si>
  <si>
    <t>4x Amino Acid Master Mix</t>
  </si>
  <si>
    <t>10x Energy Solution Master Mix</t>
  </si>
  <si>
    <t>Plasmid DNA (ng/µL)*</t>
  </si>
  <si>
    <t>Extract (%)*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</si>
</sst>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E28"/>
  <sheetViews>
    <sheetView tabSelected="1" workbookViewId="0">
      <selection activeCell="A24" sqref="A24"/>
    </sheetView>
  </sheetViews>
  <sheetFormatPr defaultColWidth="11.19921875" defaultRowHeight="15.6" x14ac:dyDescent="0.3"/>
  <cols>
    <col min="1" max="1" width="27.69921875" bestFit="1" customWidth="1"/>
    <col min="2" max="2" width="23" bestFit="1" customWidth="1"/>
    <col min="3" max="3" width="26" customWidth="1"/>
    <col min="4" max="4" width="27.296875" customWidth="1"/>
    <col min="5" max="5" width="27.796875" customWidth="1"/>
  </cols>
  <sheetData>
    <row r="1" spans="1:5" x14ac:dyDescent="0.3">
      <c r="A1" s="1"/>
      <c r="B1" s="15" t="s">
        <v>11</v>
      </c>
      <c r="C1" s="16"/>
      <c r="D1" s="16"/>
      <c r="E1" s="17"/>
    </row>
    <row r="2" spans="1:5" x14ac:dyDescent="0.3">
      <c r="A2" s="2" t="s">
        <v>0</v>
      </c>
      <c r="B2" s="2" t="s">
        <v>4</v>
      </c>
      <c r="C2" s="2" t="s">
        <v>6</v>
      </c>
      <c r="D2" s="2" t="s">
        <v>7</v>
      </c>
      <c r="E2" s="2" t="s">
        <v>10</v>
      </c>
    </row>
    <row r="3" spans="1:5" x14ac:dyDescent="0.3">
      <c r="A3" s="5" t="s">
        <v>20</v>
      </c>
      <c r="B3" s="7"/>
      <c r="C3" s="7">
        <v>25</v>
      </c>
      <c r="D3" s="8">
        <f>B14*(C3/100)</f>
        <v>2.5</v>
      </c>
      <c r="E3" s="10">
        <f>D3*50</f>
        <v>125</v>
      </c>
    </row>
    <row r="4" spans="1:5" x14ac:dyDescent="0.3">
      <c r="A4" s="5" t="s">
        <v>2</v>
      </c>
      <c r="B4" s="6">
        <v>100</v>
      </c>
      <c r="C4" s="6">
        <v>3.5</v>
      </c>
      <c r="D4" s="4">
        <f>(B14*C4)/B4</f>
        <v>0.35</v>
      </c>
      <c r="E4" s="11">
        <f t="shared" ref="E4:E12" si="0">D4*50</f>
        <v>17.5</v>
      </c>
    </row>
    <row r="5" spans="1:5" x14ac:dyDescent="0.3">
      <c r="A5" s="5" t="s">
        <v>3</v>
      </c>
      <c r="B5" s="6">
        <v>2000</v>
      </c>
      <c r="C5" s="6">
        <v>80</v>
      </c>
      <c r="D5" s="4">
        <f>(B14*C5)/B5</f>
        <v>0.4</v>
      </c>
      <c r="E5" s="11">
        <f t="shared" si="0"/>
        <v>20</v>
      </c>
    </row>
    <row r="6" spans="1:5" x14ac:dyDescent="0.3">
      <c r="A6" s="9" t="s">
        <v>17</v>
      </c>
      <c r="B6" s="12">
        <v>8</v>
      </c>
      <c r="C6" s="6">
        <v>2</v>
      </c>
      <c r="D6" s="4">
        <f>B14/4</f>
        <v>2.5</v>
      </c>
      <c r="E6" s="11">
        <f t="shared" si="0"/>
        <v>125</v>
      </c>
    </row>
    <row r="7" spans="1:5" x14ac:dyDescent="0.3">
      <c r="A7" s="9" t="s">
        <v>18</v>
      </c>
      <c r="B7" s="6"/>
      <c r="C7" s="6"/>
      <c r="D7" s="4">
        <f>B14/10</f>
        <v>1</v>
      </c>
      <c r="E7" s="11">
        <f t="shared" si="0"/>
        <v>50</v>
      </c>
    </row>
    <row r="8" spans="1:5" x14ac:dyDescent="0.3">
      <c r="A8" s="9" t="s">
        <v>19</v>
      </c>
      <c r="B8" s="7">
        <v>1000</v>
      </c>
      <c r="C8" s="7">
        <v>500</v>
      </c>
      <c r="D8" s="8">
        <f>C8/B8</f>
        <v>0.5</v>
      </c>
      <c r="E8" s="10">
        <f t="shared" si="0"/>
        <v>25</v>
      </c>
    </row>
    <row r="9" spans="1:5" x14ac:dyDescent="0.3">
      <c r="A9" s="9" t="s">
        <v>13</v>
      </c>
      <c r="B9" s="7">
        <v>50</v>
      </c>
      <c r="C9" s="7">
        <v>2</v>
      </c>
      <c r="D9" s="8">
        <f>(B14*C9)/B9</f>
        <v>0.4</v>
      </c>
      <c r="E9" s="10">
        <f t="shared" si="0"/>
        <v>20</v>
      </c>
    </row>
    <row r="10" spans="1:5" x14ac:dyDescent="0.3">
      <c r="A10" s="9" t="s">
        <v>8</v>
      </c>
      <c r="B10" s="6"/>
      <c r="C10" s="6"/>
      <c r="D10" s="4">
        <v>1</v>
      </c>
      <c r="E10" s="11">
        <f t="shared" si="0"/>
        <v>50</v>
      </c>
    </row>
    <row r="11" spans="1:5" x14ac:dyDescent="0.3">
      <c r="A11" s="9" t="s">
        <v>14</v>
      </c>
      <c r="B11" s="6"/>
      <c r="C11" s="6"/>
      <c r="D11" s="4">
        <v>0.1</v>
      </c>
      <c r="E11" s="11">
        <f t="shared" si="0"/>
        <v>5</v>
      </c>
    </row>
    <row r="12" spans="1:5" x14ac:dyDescent="0.3">
      <c r="A12" s="9" t="s">
        <v>5</v>
      </c>
      <c r="B12" s="6"/>
      <c r="C12" s="6"/>
      <c r="D12" s="4">
        <f>B14-SUM(D3:D11)</f>
        <v>1.25</v>
      </c>
      <c r="E12" s="11">
        <f t="shared" si="0"/>
        <v>62.5</v>
      </c>
    </row>
    <row r="13" spans="1:5" x14ac:dyDescent="0.3">
      <c r="A13" s="5"/>
      <c r="B13" s="6"/>
      <c r="C13" s="6"/>
      <c r="D13" s="4"/>
      <c r="E13" s="13"/>
    </row>
    <row r="14" spans="1:5" x14ac:dyDescent="0.3">
      <c r="A14" s="14" t="s">
        <v>9</v>
      </c>
      <c r="B14" s="2">
        <v>10</v>
      </c>
      <c r="C14" s="3"/>
      <c r="D14" s="6"/>
      <c r="E14" s="6"/>
    </row>
    <row r="16" spans="1:5" x14ac:dyDescent="0.3">
      <c r="A16" s="1"/>
      <c r="B16" s="15" t="s">
        <v>15</v>
      </c>
      <c r="C16" s="16"/>
      <c r="D16" s="16"/>
      <c r="E16" s="17"/>
    </row>
    <row r="17" spans="1:5" x14ac:dyDescent="0.3">
      <c r="A17" s="2" t="s">
        <v>0</v>
      </c>
      <c r="B17" s="2" t="s">
        <v>4</v>
      </c>
      <c r="C17" s="2" t="s">
        <v>1</v>
      </c>
      <c r="D17" s="2" t="s">
        <v>7</v>
      </c>
      <c r="E17" s="2" t="s">
        <v>10</v>
      </c>
    </row>
    <row r="18" spans="1:5" x14ac:dyDescent="0.3">
      <c r="A18" s="5" t="s">
        <v>12</v>
      </c>
      <c r="B18" s="7"/>
      <c r="C18" s="7">
        <v>25</v>
      </c>
      <c r="D18" s="8">
        <f>B28*(C18/100)</f>
        <v>2.5</v>
      </c>
      <c r="E18" s="10">
        <f>D18*50</f>
        <v>125</v>
      </c>
    </row>
    <row r="19" spans="1:5" x14ac:dyDescent="0.3">
      <c r="A19" s="5" t="s">
        <v>2</v>
      </c>
      <c r="B19" s="6">
        <v>100</v>
      </c>
      <c r="C19" s="6">
        <v>3.5</v>
      </c>
      <c r="D19" s="4">
        <f>(B28*C19)/B19</f>
        <v>0.35</v>
      </c>
      <c r="E19" s="11">
        <f t="shared" ref="E19:E26" si="1">D19*50</f>
        <v>17.5</v>
      </c>
    </row>
    <row r="20" spans="1:5" x14ac:dyDescent="0.3">
      <c r="A20" s="5" t="s">
        <v>3</v>
      </c>
      <c r="B20" s="6">
        <v>2000</v>
      </c>
      <c r="C20" s="6">
        <v>80</v>
      </c>
      <c r="D20" s="4">
        <f>(B28*C20)/B20</f>
        <v>0.4</v>
      </c>
      <c r="E20" s="11">
        <f t="shared" si="1"/>
        <v>20</v>
      </c>
    </row>
    <row r="21" spans="1:5" x14ac:dyDescent="0.3">
      <c r="A21" s="9" t="s">
        <v>17</v>
      </c>
      <c r="B21" s="12">
        <v>8</v>
      </c>
      <c r="C21" s="6">
        <v>2</v>
      </c>
      <c r="D21" s="4">
        <f>B28/4</f>
        <v>2.5</v>
      </c>
      <c r="E21" s="11">
        <f t="shared" si="1"/>
        <v>125</v>
      </c>
    </row>
    <row r="22" spans="1:5" x14ac:dyDescent="0.3">
      <c r="A22" s="9" t="s">
        <v>18</v>
      </c>
      <c r="B22" s="6"/>
      <c r="C22" s="6"/>
      <c r="D22" s="4">
        <f>B28/10</f>
        <v>1</v>
      </c>
      <c r="E22" s="11">
        <f t="shared" si="1"/>
        <v>50</v>
      </c>
    </row>
    <row r="23" spans="1:5" x14ac:dyDescent="0.3">
      <c r="A23" s="9" t="s">
        <v>16</v>
      </c>
      <c r="B23" s="7">
        <v>2000</v>
      </c>
      <c r="C23" s="7">
        <v>4000</v>
      </c>
      <c r="D23" s="8">
        <f>C23/B23</f>
        <v>2</v>
      </c>
      <c r="E23" s="10">
        <f t="shared" si="1"/>
        <v>100</v>
      </c>
    </row>
    <row r="24" spans="1:5" x14ac:dyDescent="0.3">
      <c r="A24" s="9" t="s">
        <v>13</v>
      </c>
      <c r="B24" s="7">
        <v>50</v>
      </c>
      <c r="C24" s="7">
        <v>2</v>
      </c>
      <c r="D24" s="8">
        <f>(B28*C24)/B24</f>
        <v>0.4</v>
      </c>
      <c r="E24" s="10">
        <f t="shared" si="1"/>
        <v>20</v>
      </c>
    </row>
    <row r="25" spans="1:5" x14ac:dyDescent="0.3">
      <c r="A25" s="9" t="s">
        <v>14</v>
      </c>
      <c r="B25" s="6"/>
      <c r="C25" s="6"/>
      <c r="D25" s="4">
        <v>0.1</v>
      </c>
      <c r="E25" s="11">
        <f t="shared" si="1"/>
        <v>5</v>
      </c>
    </row>
    <row r="26" spans="1:5" x14ac:dyDescent="0.3">
      <c r="A26" s="9" t="s">
        <v>5</v>
      </c>
      <c r="B26" s="6"/>
      <c r="C26" s="6"/>
      <c r="D26" s="4">
        <f>B28-SUM(D18:D25)</f>
        <v>0.75</v>
      </c>
      <c r="E26" s="11">
        <f t="shared" si="1"/>
        <v>37.5</v>
      </c>
    </row>
    <row r="27" spans="1:5" x14ac:dyDescent="0.3">
      <c r="A27" s="5"/>
      <c r="B27" s="6"/>
      <c r="C27" s="6"/>
      <c r="D27" s="4"/>
      <c r="E27" s="13"/>
    </row>
    <row r="28" spans="1:5" x14ac:dyDescent="0.3">
      <c r="A28" s="14" t="s">
        <v>9</v>
      </c>
      <c r="B28" s="2">
        <v>10</v>
      </c>
      <c r="C28" s="3"/>
      <c r="D28" s="6"/>
      <c r="E28" s="6"/>
    </row>
  </sheetData>
  <mergeCells count="2">
    <mergeCell ref="B16:E16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2019-01-08T16:45:06Z</dcterms:created>
  <dcterms:modified xsi:type="dcterms:W3CDTF">2019-01-16T17:30:36Z</dcterms:modified>
</cp:coreProperties>
</file>