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Current Files\Rabies\Literature\Jove\"/>
    </mc:Choice>
  </mc:AlternateContent>
  <bookViews>
    <workbookView xWindow="0" yWindow="105" windowWidth="19155" windowHeight="8505"/>
  </bookViews>
  <sheets>
    <sheet name="DRIT Table" sheetId="2" r:id="rId1"/>
    <sheet name="Sheet3" sheetId="3" r:id="rId2"/>
    <sheet name="DV-IDENTITY-0" sheetId="4" state="veryHidden" r:id="rId3"/>
  </sheets>
  <calcPr calcId="15251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<sst xmlns="http://schemas.openxmlformats.org/spreadsheetml/2006/main" count="147" uniqueCount="119">
  <si>
    <t>Company</t>
  </si>
  <si>
    <t>Catalog Number</t>
  </si>
  <si>
    <t>AAAAAH384Q8=</t>
  </si>
  <si>
    <t>Comments/Description</t>
  </si>
  <si>
    <t>Name of Material/ Equipment</t>
  </si>
  <si>
    <t>Multiple Vendors</t>
  </si>
  <si>
    <t>14-823-2A</t>
  </si>
  <si>
    <t>14-959-70C</t>
  </si>
  <si>
    <t>12-553-465</t>
  </si>
  <si>
    <t>Fisher Brand 25mm Syringe Filter, Nylon, 0.45um, Sterile</t>
  </si>
  <si>
    <t>09-719D</t>
  </si>
  <si>
    <t>SF100-4</t>
  </si>
  <si>
    <t>CS401-1D</t>
  </si>
  <si>
    <t>N,N-Dimethylformamide, Amber Glass Packaging, 500mL</t>
  </si>
  <si>
    <t>D119-500</t>
  </si>
  <si>
    <t>SH30256LS</t>
  </si>
  <si>
    <t>14-827-122</t>
  </si>
  <si>
    <t>07-200-300</t>
  </si>
  <si>
    <t>08-772-5</t>
  </si>
  <si>
    <t>06-408C</t>
  </si>
  <si>
    <t>102092-122</t>
  </si>
  <si>
    <t>101412-452</t>
  </si>
  <si>
    <t>25608-902</t>
  </si>
  <si>
    <t>89038-272</t>
  </si>
  <si>
    <t>EF9930E</t>
  </si>
  <si>
    <t>EF8481</t>
  </si>
  <si>
    <t>s140</t>
  </si>
  <si>
    <t>A6926</t>
  </si>
  <si>
    <t>TWEEN 80, Polyethylene glycol, 500mL</t>
  </si>
  <si>
    <t>P1754</t>
  </si>
  <si>
    <t>P3813</t>
  </si>
  <si>
    <t>Peroxidase Labeled Streptavidin, 50mL</t>
  </si>
  <si>
    <t>1147T01BLU</t>
  </si>
  <si>
    <t>1147T01WHT</t>
  </si>
  <si>
    <t xml:space="preserve">Taylor 2-Event Digital  Timer/Clock </t>
  </si>
  <si>
    <t>2-140</t>
  </si>
  <si>
    <t>PN110</t>
  </si>
  <si>
    <t>Miltex brand Disposable Scalpel Size 22 (alternative size to MiniScalpel)</t>
  </si>
  <si>
    <t>25608-868</t>
  </si>
  <si>
    <t>Slide Holders, 24-place</t>
  </si>
  <si>
    <t>Sakura®Finetek Supplier Number 4551; Available through multiple vendors</t>
  </si>
  <si>
    <t>Sakura®Finetek Supplier Number 4465; Available through multiple vendors</t>
  </si>
  <si>
    <t>Binocular Light Microscope with Seidentopf Head or equivalent</t>
  </si>
  <si>
    <t>Lens Microscope Objective 20X and 40X</t>
  </si>
  <si>
    <t>Wheaton Clear Glass Sample Vials, 8mL</t>
  </si>
  <si>
    <t>DWK Life Sciences Manufacturer Number 224884</t>
  </si>
  <si>
    <t>BD Manufacturer Number 309604</t>
  </si>
  <si>
    <t xml:space="preserve">BD Luer-Lok Disposable Syringe without needle, 10cc </t>
  </si>
  <si>
    <t xml:space="preserve">Gilson Pipetman P200 Pipet, 50-200uL </t>
  </si>
  <si>
    <t>Corning Manufacturer Number 2975246</t>
  </si>
  <si>
    <t xml:space="preserve">Corning Square and Rectangular Cover Glass, 24x60 </t>
  </si>
  <si>
    <t>Corning Manufacturer Number 352097</t>
  </si>
  <si>
    <t>53497-055</t>
  </si>
  <si>
    <t>7078D-1</t>
  </si>
  <si>
    <t>7078D-5</t>
  </si>
  <si>
    <t>7078D-10</t>
  </si>
  <si>
    <t>VWR Manufacturer Number 89091-220</t>
  </si>
  <si>
    <t xml:space="preserve">VWR Manufacturer Number 89091-484 </t>
  </si>
  <si>
    <t>VWR Manufacturer Number 89091-106</t>
  </si>
  <si>
    <t>Corning Manufacturer Number 353910</t>
  </si>
  <si>
    <t>Falcon 96-Well Assay Plates (Tissue culture plate lids)</t>
  </si>
  <si>
    <t>Corning Universal Fit Pipet Tips: Racked, Nonsterile (1-200ul)</t>
  </si>
  <si>
    <t>Corning Manufacturer Number 4863</t>
  </si>
  <si>
    <t>Available each or in case of 4</t>
  </si>
  <si>
    <t>22-050-201</t>
  </si>
  <si>
    <t>Thermo Scientific Manufacturer Number 72504</t>
  </si>
  <si>
    <t>Alternative dry powder product can be used</t>
  </si>
  <si>
    <t>Phosphate Buffered Saline Powder (alternative to Fisher liquid PBS)</t>
  </si>
  <si>
    <t>Must be prepared in 1L distilled water; Available in quantities of 1, 10 and 50 packs</t>
  </si>
  <si>
    <t xml:space="preserve">Hydrogen Peroxide, 3% </t>
  </si>
  <si>
    <t>Any commercially available source, such as pharmacy or store brands, etc.</t>
  </si>
  <si>
    <t>Primary antibody: Polyclonal anti-nucleoprotein or cocktail of anti-lyssavirus biotinylated antibodies</t>
  </si>
  <si>
    <t>Store at 4 degrees C</t>
  </si>
  <si>
    <t>KPL Immunoassay and Kits Reference Number 71-00-38</t>
  </si>
  <si>
    <t>5550-0001</t>
  </si>
  <si>
    <t>3-Amino-9-Ethylcarbazole (AEC tablets; 50 count)</t>
  </si>
  <si>
    <t>Fluoro-Gel Substitute for BioMeda™ Gel-Mount, Electron Microscopy Sciences</t>
  </si>
  <si>
    <t>Fluoro-Gel with Tris Buffer (Gel/Mount Media), 20mL</t>
  </si>
  <si>
    <t>Also available in 25mL, 1L and 1G volumes</t>
  </si>
  <si>
    <t>Water, Deionized (20L)</t>
  </si>
  <si>
    <t>10806-022</t>
  </si>
  <si>
    <t>Supplemental equipment</t>
  </si>
  <si>
    <t>Supplemental equipment for sample touch impressions; Alternative size to Ag Tek MiniScalpel</t>
  </si>
  <si>
    <t>AMD Next (www.amdnext.com)</t>
  </si>
  <si>
    <t>Ag Tek MiniScalpel, PN110, Non-sterile #10, 40 per package</t>
  </si>
  <si>
    <t>Supplemental equipment for sample touch impressions; Also available through Clipper Distributing (http://www.clipperdist.net/)</t>
  </si>
  <si>
    <t>Supplemental equipment for proper BSL-2 Laboratory Set-Up</t>
  </si>
  <si>
    <t>Supplemental equipment for storage of brain tissue samples</t>
  </si>
  <si>
    <t>Supplemental equipment for proper PPE</t>
  </si>
  <si>
    <t>Supplemental materials for proper BSL-2 Laboratory disinfection</t>
  </si>
  <si>
    <t>Berlin Packaging (https://www.berlinpackaging.com/)</t>
  </si>
  <si>
    <t>Tekdon Incorporated (https://www.tekdon.com/coated-microscope-slides.html)</t>
  </si>
  <si>
    <t>Patterson Veterinary (https://www.pattersonvet.com/)</t>
  </si>
  <si>
    <t>Supplemental equipment for chemical waste storage/disposal (Gill hematoxylin and AEC solution)</t>
  </si>
  <si>
    <t>Supplemental equipment for chemical waste storage/disposal (Formalin)</t>
  </si>
  <si>
    <t>Falcon 15mL Conical Centrifuge Tubes, polypropylene</t>
  </si>
  <si>
    <t>Formalin, Buffered, 10%, 4L</t>
  </si>
  <si>
    <t xml:space="preserve">Fisher Chemical Gill Method Hematoxylin Stain (Gill-2), 4L </t>
  </si>
  <si>
    <t>Richard-Allan Scientific Gills Hematoxylin Stain No. 2, 1PT (alternative to above)</t>
  </si>
  <si>
    <t>Hy-Clone Phosphate Buffered Saline, 1X Solution, 1L (PBS)</t>
  </si>
  <si>
    <t>Acetate Buffer, 0.1M, 5.2 pH, 32oz</t>
  </si>
  <si>
    <t>White Coated, Double Well Pattern Microscope Slides, 14mm</t>
  </si>
  <si>
    <t>Specimen Tin Boxes, 1/2oz</t>
  </si>
  <si>
    <t>Lysol IC Quarternary Disinfecting Cleaner, 1G</t>
  </si>
  <si>
    <t>Blue Rectangular UN-rated Disposal Container, 5G</t>
  </si>
  <si>
    <t>White Rectangular UN-rate Disposal Container, 5G</t>
  </si>
  <si>
    <t>Daigger Scientific (https://www.daigger.com)</t>
  </si>
  <si>
    <t>VWR, part of Avantor (https://vwr.com)</t>
  </si>
  <si>
    <t>Sigma Aldrich (https://www.sigmaaldrich.com/)</t>
  </si>
  <si>
    <t>Poly Scientific R&amp;D Corp. (https://www.polyrnd.com/)</t>
  </si>
  <si>
    <t>SeraCare (https://www.seracare.com/)</t>
  </si>
  <si>
    <t>Fisher Scientific (part of Thermo Fisher Scientific https://www.fishersci.com/us/en/home.html)</t>
  </si>
  <si>
    <t>PYREX Disposable Serological Pipets, Glass, Sterile, Plugged, Corning, 1.0mL</t>
  </si>
  <si>
    <t>PYREX Disposable Serological Pipets, Glass, Sterile, Plugged, Corning, 10.0mL</t>
  </si>
  <si>
    <t>PYREX Disposable Serological Pipets, Glass, Sterile, Plugged, Corning, 5.0mL</t>
  </si>
  <si>
    <t>Tissue-Tek Slide Staining Kit</t>
  </si>
  <si>
    <t>VWR FLIP Pipette Filler (0.05-100mL)</t>
  </si>
  <si>
    <t>Fisherbrand Sharps-A-Gator Point-of-Use Sharps Containers, 5qt</t>
  </si>
  <si>
    <t>VWR Soft Nitrile Examination Gloves, L (100 per box)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</si>
</sst>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2B2B2B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Border="1"/>
    <xf numFmtId="0" fontId="1" fillId="0" borderId="0" xfId="0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8" fontId="1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4" fillId="0" borderId="0" xfId="0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left"/>
    </xf>
    <xf numFmtId="0" fontId="0" fillId="0" borderId="0" xfId="0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left"/>
    </xf>
    <xf numFmtId="164" fontId="3" fillId="0" borderId="0" xfId="1" applyNumberFormat="1" applyFill="1" applyBorder="1" applyAlignment="1">
      <alignment horizontal="left"/>
    </xf>
    <xf numFmtId="0" fontId="3" fillId="0" borderId="0" xfId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D41" totalsRowShown="0" headerRowDxfId="0">
  <autoFilter ref="A1:D41"/>
  <sortState ref="A2:D41">
    <sortCondition ref="A1:A41"/>
  </sortState>
  <tableColumns count="4">
    <tableColumn id="1" name="Name of Material/ Equipment" dataDxfId="4"/>
    <tableColumn id="2" name="Company" dataDxfId="3"/>
    <tableColumn id="3" name="Catalog Number" dataDxfId="2"/>
    <tableColumn id="4" name="Comments/Description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42"/>
  <sheetViews>
    <sheetView tabSelected="1" workbookViewId="0">
      <selection activeCell="A9" sqref="A9"/>
    </sheetView>
  </sheetViews>
  <sheetFormatPr defaultRowHeight="15" x14ac:dyDescent="0.25"/>
  <cols>
    <col min="1" max="1" width="93" customWidth="1"/>
    <col min="2" max="2" width="89.28515625" customWidth="1"/>
    <col min="3" max="3" width="19" customWidth="1"/>
    <col min="4" max="4" width="120" customWidth="1"/>
  </cols>
  <sheetData>
    <row r="1" spans="1:4" ht="30" customHeight="1" x14ac:dyDescent="0.25">
      <c r="A1" s="19" t="s">
        <v>4</v>
      </c>
      <c r="B1" s="19" t="s">
        <v>0</v>
      </c>
      <c r="C1" s="19" t="s">
        <v>1</v>
      </c>
      <c r="D1" s="20" t="s">
        <v>3</v>
      </c>
    </row>
    <row r="2" spans="1:4" ht="15.75" x14ac:dyDescent="0.25">
      <c r="A2" s="4" t="s">
        <v>75</v>
      </c>
      <c r="B2" s="4" t="s">
        <v>108</v>
      </c>
      <c r="C2" s="4" t="s">
        <v>27</v>
      </c>
      <c r="D2" s="5"/>
    </row>
    <row r="3" spans="1:4" ht="15.75" x14ac:dyDescent="0.25">
      <c r="A3" s="4" t="s">
        <v>100</v>
      </c>
      <c r="B3" s="4" t="s">
        <v>109</v>
      </c>
      <c r="C3" s="4" t="s">
        <v>26</v>
      </c>
      <c r="D3" s="5"/>
    </row>
    <row r="4" spans="1:4" ht="15.75" x14ac:dyDescent="0.25">
      <c r="A4" s="4" t="s">
        <v>84</v>
      </c>
      <c r="B4" s="4" t="s">
        <v>92</v>
      </c>
      <c r="C4" s="4" t="s">
        <v>36</v>
      </c>
      <c r="D4" s="4" t="s">
        <v>85</v>
      </c>
    </row>
    <row r="5" spans="1:4" ht="15.75" x14ac:dyDescent="0.25">
      <c r="A5" s="4" t="s">
        <v>47</v>
      </c>
      <c r="B5" s="4" t="s">
        <v>111</v>
      </c>
      <c r="C5" s="4" t="s">
        <v>6</v>
      </c>
      <c r="D5" s="5" t="s">
        <v>46</v>
      </c>
    </row>
    <row r="6" spans="1:4" ht="15.75" x14ac:dyDescent="0.25">
      <c r="A6" s="4" t="s">
        <v>42</v>
      </c>
      <c r="B6" s="6" t="s">
        <v>5</v>
      </c>
      <c r="C6" s="4"/>
      <c r="D6" s="5"/>
    </row>
    <row r="7" spans="1:4" ht="15.75" x14ac:dyDescent="0.25">
      <c r="A7" s="4" t="s">
        <v>104</v>
      </c>
      <c r="B7" s="6" t="s">
        <v>90</v>
      </c>
      <c r="C7" s="6" t="s">
        <v>32</v>
      </c>
      <c r="D7" s="7" t="s">
        <v>93</v>
      </c>
    </row>
    <row r="8" spans="1:4" ht="15.75" x14ac:dyDescent="0.25">
      <c r="A8" s="4" t="s">
        <v>50</v>
      </c>
      <c r="B8" s="4" t="s">
        <v>111</v>
      </c>
      <c r="C8" s="9" t="s">
        <v>8</v>
      </c>
      <c r="D8" s="5" t="s">
        <v>49</v>
      </c>
    </row>
    <row r="9" spans="1:4" ht="15.75" x14ac:dyDescent="0.25">
      <c r="A9" s="4" t="s">
        <v>61</v>
      </c>
      <c r="B9" s="4" t="s">
        <v>111</v>
      </c>
      <c r="C9" s="4" t="s">
        <v>17</v>
      </c>
      <c r="D9" s="8" t="s">
        <v>62</v>
      </c>
    </row>
    <row r="10" spans="1:4" ht="15.75" x14ac:dyDescent="0.25">
      <c r="A10" s="4" t="s">
        <v>95</v>
      </c>
      <c r="B10" s="4" t="s">
        <v>111</v>
      </c>
      <c r="C10" s="4" t="s">
        <v>7</v>
      </c>
      <c r="D10" s="8" t="s">
        <v>51</v>
      </c>
    </row>
    <row r="11" spans="1:4" ht="15.75" x14ac:dyDescent="0.25">
      <c r="A11" s="4" t="s">
        <v>60</v>
      </c>
      <c r="B11" s="4" t="s">
        <v>111</v>
      </c>
      <c r="C11" s="4" t="s">
        <v>18</v>
      </c>
      <c r="D11" s="8" t="s">
        <v>59</v>
      </c>
    </row>
    <row r="12" spans="1:4" ht="15.75" x14ac:dyDescent="0.25">
      <c r="A12" s="4" t="s">
        <v>9</v>
      </c>
      <c r="B12" s="4" t="s">
        <v>111</v>
      </c>
      <c r="C12" s="4" t="s">
        <v>10</v>
      </c>
      <c r="D12" s="5"/>
    </row>
    <row r="13" spans="1:4" ht="15.75" x14ac:dyDescent="0.25">
      <c r="A13" s="4" t="s">
        <v>97</v>
      </c>
      <c r="B13" s="4" t="s">
        <v>111</v>
      </c>
      <c r="C13" s="4" t="s">
        <v>12</v>
      </c>
      <c r="D13" s="5"/>
    </row>
    <row r="14" spans="1:4" ht="15.75" x14ac:dyDescent="0.25">
      <c r="A14" s="8" t="s">
        <v>117</v>
      </c>
      <c r="B14" s="4" t="s">
        <v>111</v>
      </c>
      <c r="C14" s="4" t="s">
        <v>16</v>
      </c>
      <c r="D14" s="5" t="s">
        <v>86</v>
      </c>
    </row>
    <row r="15" spans="1:4" ht="15.75" x14ac:dyDescent="0.25">
      <c r="A15" s="6" t="s">
        <v>77</v>
      </c>
      <c r="B15" s="6" t="s">
        <v>107</v>
      </c>
      <c r="C15" s="6" t="s">
        <v>20</v>
      </c>
      <c r="D15" s="11" t="s">
        <v>76</v>
      </c>
    </row>
    <row r="16" spans="1:4" ht="15.75" x14ac:dyDescent="0.25">
      <c r="A16" s="4" t="s">
        <v>96</v>
      </c>
      <c r="B16" s="4" t="s">
        <v>111</v>
      </c>
      <c r="C16" s="4" t="s">
        <v>11</v>
      </c>
      <c r="D16" s="5" t="s">
        <v>63</v>
      </c>
    </row>
    <row r="17" spans="1:4" ht="15.75" x14ac:dyDescent="0.25">
      <c r="A17" s="15" t="s">
        <v>48</v>
      </c>
      <c r="B17" s="6" t="s">
        <v>106</v>
      </c>
      <c r="C17" s="6" t="s">
        <v>24</v>
      </c>
      <c r="D17" s="16"/>
    </row>
    <row r="18" spans="1:4" ht="15.75" x14ac:dyDescent="0.25">
      <c r="A18" s="4" t="s">
        <v>99</v>
      </c>
      <c r="B18" s="4" t="s">
        <v>111</v>
      </c>
      <c r="C18" s="4" t="s">
        <v>15</v>
      </c>
      <c r="D18" s="5" t="s">
        <v>66</v>
      </c>
    </row>
    <row r="19" spans="1:4" s="1" customFormat="1" ht="15.75" x14ac:dyDescent="0.25">
      <c r="A19" s="4" t="s">
        <v>69</v>
      </c>
      <c r="B19" s="4" t="s">
        <v>5</v>
      </c>
      <c r="C19" s="4"/>
      <c r="D19" s="5" t="s">
        <v>70</v>
      </c>
    </row>
    <row r="20" spans="1:4" s="1" customFormat="1" ht="15.75" x14ac:dyDescent="0.25">
      <c r="A20" s="4" t="s">
        <v>43</v>
      </c>
      <c r="B20" s="4" t="s">
        <v>5</v>
      </c>
      <c r="C20" s="4"/>
      <c r="D20" s="5"/>
    </row>
    <row r="21" spans="1:4" ht="15.75" x14ac:dyDescent="0.25">
      <c r="A21" s="4" t="s">
        <v>103</v>
      </c>
      <c r="B21" s="6" t="s">
        <v>106</v>
      </c>
      <c r="C21" s="6" t="s">
        <v>25</v>
      </c>
      <c r="D21" s="7" t="s">
        <v>89</v>
      </c>
    </row>
    <row r="22" spans="1:4" ht="15.75" x14ac:dyDescent="0.25">
      <c r="A22" s="4" t="s">
        <v>37</v>
      </c>
      <c r="B22" s="4" t="s">
        <v>83</v>
      </c>
      <c r="C22" s="4">
        <v>999112314</v>
      </c>
      <c r="D22" s="7" t="s">
        <v>82</v>
      </c>
    </row>
    <row r="23" spans="1:4" ht="15.75" x14ac:dyDescent="0.25">
      <c r="A23" s="4" t="s">
        <v>13</v>
      </c>
      <c r="B23" s="4" t="s">
        <v>111</v>
      </c>
      <c r="C23" s="4" t="s">
        <v>14</v>
      </c>
      <c r="D23" s="5"/>
    </row>
    <row r="24" spans="1:4" ht="15.75" x14ac:dyDescent="0.25">
      <c r="A24" s="4" t="s">
        <v>31</v>
      </c>
      <c r="B24" s="4" t="s">
        <v>110</v>
      </c>
      <c r="C24" s="8" t="s">
        <v>74</v>
      </c>
      <c r="D24" s="5" t="s">
        <v>73</v>
      </c>
    </row>
    <row r="25" spans="1:4" ht="15.75" x14ac:dyDescent="0.25">
      <c r="A25" s="4" t="s">
        <v>67</v>
      </c>
      <c r="B25" s="4" t="s">
        <v>108</v>
      </c>
      <c r="C25" s="4" t="s">
        <v>30</v>
      </c>
      <c r="D25" s="5" t="s">
        <v>68</v>
      </c>
    </row>
    <row r="26" spans="1:4" ht="15.75" x14ac:dyDescent="0.25">
      <c r="A26" s="4" t="s">
        <v>71</v>
      </c>
      <c r="B26" s="4"/>
      <c r="C26" s="4"/>
      <c r="D26" s="5" t="s">
        <v>72</v>
      </c>
    </row>
    <row r="27" spans="1:4" ht="15.75" x14ac:dyDescent="0.25">
      <c r="A27" s="8" t="s">
        <v>112</v>
      </c>
      <c r="B27" s="6" t="s">
        <v>107</v>
      </c>
      <c r="C27" s="4" t="s">
        <v>53</v>
      </c>
      <c r="D27" s="5" t="s">
        <v>56</v>
      </c>
    </row>
    <row r="28" spans="1:4" ht="15.75" x14ac:dyDescent="0.25">
      <c r="A28" s="8" t="s">
        <v>113</v>
      </c>
      <c r="B28" s="6" t="s">
        <v>107</v>
      </c>
      <c r="C28" s="4" t="s">
        <v>55</v>
      </c>
      <c r="D28" s="5" t="s">
        <v>58</v>
      </c>
    </row>
    <row r="29" spans="1:4" s="2" customFormat="1" ht="15.75" x14ac:dyDescent="0.25">
      <c r="A29" s="8" t="s">
        <v>114</v>
      </c>
      <c r="B29" s="6" t="s">
        <v>107</v>
      </c>
      <c r="C29" s="4" t="s">
        <v>54</v>
      </c>
      <c r="D29" s="5" t="s">
        <v>57</v>
      </c>
    </row>
    <row r="30" spans="1:4" s="2" customFormat="1" ht="15.75" x14ac:dyDescent="0.25">
      <c r="A30" s="6" t="s">
        <v>98</v>
      </c>
      <c r="B30" s="4" t="s">
        <v>111</v>
      </c>
      <c r="C30" s="8" t="s">
        <v>64</v>
      </c>
      <c r="D30" s="10" t="s">
        <v>65</v>
      </c>
    </row>
    <row r="31" spans="1:4" ht="15.75" x14ac:dyDescent="0.25">
      <c r="A31" s="6" t="s">
        <v>39</v>
      </c>
      <c r="B31" s="6" t="s">
        <v>107</v>
      </c>
      <c r="C31" s="6" t="s">
        <v>38</v>
      </c>
      <c r="D31" s="10" t="s">
        <v>41</v>
      </c>
    </row>
    <row r="32" spans="1:4" ht="15.75" x14ac:dyDescent="0.25">
      <c r="A32" s="6" t="s">
        <v>102</v>
      </c>
      <c r="B32" s="6" t="s">
        <v>107</v>
      </c>
      <c r="C32" s="6" t="s">
        <v>21</v>
      </c>
      <c r="D32" s="10" t="s">
        <v>87</v>
      </c>
    </row>
    <row r="33" spans="1:4" ht="15.75" x14ac:dyDescent="0.25">
      <c r="A33" s="6" t="s">
        <v>34</v>
      </c>
      <c r="B33" s="6" t="s">
        <v>5</v>
      </c>
      <c r="C33" s="6"/>
      <c r="D33" s="10" t="s">
        <v>81</v>
      </c>
    </row>
    <row r="34" spans="1:4" ht="15.75" x14ac:dyDescent="0.25">
      <c r="A34" s="6" t="s">
        <v>115</v>
      </c>
      <c r="B34" s="6" t="s">
        <v>107</v>
      </c>
      <c r="C34" s="4" t="s">
        <v>22</v>
      </c>
      <c r="D34" s="10" t="s">
        <v>40</v>
      </c>
    </row>
    <row r="35" spans="1:4" ht="15.75" x14ac:dyDescent="0.25">
      <c r="A35" s="4" t="s">
        <v>28</v>
      </c>
      <c r="B35" s="4" t="s">
        <v>108</v>
      </c>
      <c r="C35" s="4" t="s">
        <v>29</v>
      </c>
      <c r="D35" s="5" t="s">
        <v>78</v>
      </c>
    </row>
    <row r="36" spans="1:4" ht="15.75" x14ac:dyDescent="0.25">
      <c r="A36" s="6" t="s">
        <v>116</v>
      </c>
      <c r="B36" s="6" t="s">
        <v>107</v>
      </c>
      <c r="C36" s="12" t="s">
        <v>52</v>
      </c>
      <c r="D36" s="10"/>
    </row>
    <row r="37" spans="1:4" ht="15.75" x14ac:dyDescent="0.25">
      <c r="A37" s="4" t="s">
        <v>118</v>
      </c>
      <c r="B37" s="6" t="s">
        <v>107</v>
      </c>
      <c r="C37" s="4" t="s">
        <v>23</v>
      </c>
      <c r="D37" s="5" t="s">
        <v>88</v>
      </c>
    </row>
    <row r="38" spans="1:4" ht="15.75" x14ac:dyDescent="0.25">
      <c r="A38" s="6" t="s">
        <v>79</v>
      </c>
      <c r="B38" s="6" t="s">
        <v>107</v>
      </c>
      <c r="C38" s="13" t="s">
        <v>80</v>
      </c>
      <c r="D38" s="14"/>
    </row>
    <row r="39" spans="1:4" ht="15.75" x14ac:dyDescent="0.25">
      <c r="A39" s="4" t="s">
        <v>44</v>
      </c>
      <c r="B39" s="4" t="s">
        <v>111</v>
      </c>
      <c r="C39" s="4" t="s">
        <v>19</v>
      </c>
      <c r="D39" s="8" t="s">
        <v>45</v>
      </c>
    </row>
    <row r="40" spans="1:4" ht="15.75" x14ac:dyDescent="0.25">
      <c r="A40" s="4" t="s">
        <v>101</v>
      </c>
      <c r="B40" s="4" t="s">
        <v>91</v>
      </c>
      <c r="C40" s="4" t="s">
        <v>35</v>
      </c>
      <c r="D40" s="17"/>
    </row>
    <row r="41" spans="1:4" ht="15.75" x14ac:dyDescent="0.25">
      <c r="A41" s="4" t="s">
        <v>105</v>
      </c>
      <c r="B41" s="6" t="s">
        <v>90</v>
      </c>
      <c r="C41" s="6" t="s">
        <v>33</v>
      </c>
      <c r="D41" s="7" t="s">
        <v>94</v>
      </c>
    </row>
    <row r="42" spans="1:4" ht="15.75" x14ac:dyDescent="0.25">
      <c r="A42" s="18"/>
      <c r="B42" s="3"/>
    </row>
  </sheetData>
  <pageMargins left="0.7" right="0.7" top="0.75" bottom="0.75" header="0.3" footer="0.3"/>
  <pageSetup orientation="portrait" r:id="rId1"/>
  <customProperties>
    <customPr name="DVSECTIONID" r:id="rId2"/>
  </customProperties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IF(#REF!,"AAAAAH384QA=",0)</f>
        <v>#REF!</v>
      </c>
      <c r="B1" t="e">
        <f>AND(#REF!,"AAAAAH384QE=")</f>
        <v>#REF!</v>
      </c>
      <c r="C1" t="e">
        <f>AND(#REF!,"AAAAAH384QI=")</f>
        <v>#REF!</v>
      </c>
      <c r="D1" t="e">
        <f>AND(#REF!,"AAAAAH384QM=")</f>
        <v>#REF!</v>
      </c>
      <c r="E1" t="e">
        <f>AND(#REF!,"AAAAAH384QQ=")</f>
        <v>#REF!</v>
      </c>
      <c r="F1" t="e">
        <f>IF(#REF!,"AAAAAH384QU=",0)</f>
        <v>#REF!</v>
      </c>
      <c r="G1" t="e">
        <f>IF(#REF!,"AAAAAH384QY=",0)</f>
        <v>#REF!</v>
      </c>
      <c r="H1" t="e">
        <f>IF(#REF!,"AAAAAH384Qc=",0)</f>
        <v>#REF!</v>
      </c>
      <c r="I1" t="e">
        <f>IF(#REF!,"AAAAAH384Qg=",0)</f>
        <v>#REF!</v>
      </c>
      <c r="J1">
        <f>IF('DRIT Table'!1:1,"AAAAAH384Qk=",0)</f>
        <v>0</v>
      </c>
      <c r="K1" t="e">
        <f>AND('DRIT Table'!A1,"AAAAAH384Qo=")</f>
        <v>#VALUE!</v>
      </c>
      <c r="L1" t="e">
        <f>IF('DRIT Table'!A:A,"AAAAAH384Qs=",0)</f>
        <v>#VALUE!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DRIT Table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Patrick, Erin M - APHIS</cp:lastModifiedBy>
  <dcterms:created xsi:type="dcterms:W3CDTF">2012-02-23T18:29:07Z</dcterms:created>
  <dcterms:modified xsi:type="dcterms:W3CDTF">2018-12-20T15:24:03Z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