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Alisha DSouza Reviews\Manuscripts\59000 series\59364\"/>
    </mc:Choice>
  </mc:AlternateContent>
  <xr:revisionPtr revIDLastSave="0" documentId="13_ncr:1_{53828B00-08A8-44A9-8E04-98DCA7637C35}" xr6:coauthVersionLast="41" xr6:coauthVersionMax="41" xr10:uidLastSave="{00000000-0000-0000-0000-000000000000}"/>
  <bookViews>
    <workbookView xWindow="30612" yWindow="4200" windowWidth="23256" windowHeight="12576" xr2:uid="{00000000-000D-0000-FFFF-FFFF00000000}"/>
  </bookViews>
  <sheets>
    <sheet name="Plate" sheetId="1" r:id="rId1"/>
    <sheet name="DV-IDENTITY-0" sheetId="4" state="veryHidden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<sst xmlns="http://schemas.openxmlformats.org/spreadsheetml/2006/main" count="139" uniqueCount="117">
  <si>
    <t>Company</t>
  </si>
  <si>
    <t>Catalog Number</t>
  </si>
  <si>
    <t>AAAAAH384Q8=</t>
  </si>
  <si>
    <t>Comments/Description</t>
  </si>
  <si>
    <t>Name of Material/ Equipment</t>
  </si>
  <si>
    <t>ThermoFisher Scientific</t>
  </si>
  <si>
    <t>Target 2TM Nylon Syringe Filter</t>
  </si>
  <si>
    <t>GEL-8100</t>
  </si>
  <si>
    <t>Wisent</t>
  </si>
  <si>
    <t>319-005-CL</t>
  </si>
  <si>
    <t>Premium Quality, Endotoxin &lt;1, Hemoglobin &lt;25</t>
  </si>
  <si>
    <t>080-150</t>
  </si>
  <si>
    <t>FBS (Fetal Bovine Serum)</t>
  </si>
  <si>
    <t>330-050-EL</t>
  </si>
  <si>
    <t>1M, free acid</t>
  </si>
  <si>
    <t>HEPES</t>
  </si>
  <si>
    <t>511-016-CM</t>
  </si>
  <si>
    <t>USP grade</t>
  </si>
  <si>
    <t>Human Insulin Recombinant</t>
  </si>
  <si>
    <t>450-201-EL</t>
  </si>
  <si>
    <t>100 X, sterile filtered for cell culture</t>
  </si>
  <si>
    <t>Penicillin-Streptomycin Solution</t>
  </si>
  <si>
    <t>609-065-EL</t>
  </si>
  <si>
    <t>L-Glutamine solution</t>
  </si>
  <si>
    <t>200mM solution, sterile filtered for cell culture</t>
  </si>
  <si>
    <t>Amphotericine B</t>
  </si>
  <si>
    <t>450-105-QL</t>
  </si>
  <si>
    <t>250μg/ml, sterile filtered for cell culture</t>
  </si>
  <si>
    <t>Recombinant Human TGF-β1</t>
  </si>
  <si>
    <t>Peprotech</t>
  </si>
  <si>
    <t>100-21</t>
  </si>
  <si>
    <t>HEK293 Derived</t>
  </si>
  <si>
    <t>Sigma-Aldrich</t>
  </si>
  <si>
    <t>Glacial, ≥99.85%</t>
  </si>
  <si>
    <t>251275 </t>
  </si>
  <si>
    <t>ACS reagent, ≥99.5%</t>
  </si>
  <si>
    <t>pH 7.4, without calcium and magnesium</t>
  </si>
  <si>
    <t>DMEM, 1X</t>
  </si>
  <si>
    <t>4.5g/L glucose, with L-glutamine, sodium pyruvate and phenol red</t>
  </si>
  <si>
    <t>PBS, 1X</t>
  </si>
  <si>
    <t>Proteochem</t>
  </si>
  <si>
    <t>c1111-100mg</t>
  </si>
  <si>
    <t>Sulfo-SANPAH Crosslinker</t>
  </si>
  <si>
    <t>F1141-1MG</t>
  </si>
  <si>
    <t>Fibronectin bovine plasma</t>
  </si>
  <si>
    <t>solution, sterile-filtered, BioReagent, suitable for cell culture</t>
  </si>
  <si>
    <t>Nusil Technology</t>
  </si>
  <si>
    <t>Ellsworth Adhesives</t>
  </si>
  <si>
    <t>184 SIL ELAST KIT 0.5KG</t>
  </si>
  <si>
    <t>Dow Corning Sylgard 184 Silicone Encapsulant Clear 0.5 kg Kit</t>
  </si>
  <si>
    <t>Hausser Scientific Company</t>
  </si>
  <si>
    <t xml:space="preserve">Custom Cut Glass </t>
  </si>
  <si>
    <t>109.6mm± x 72.8mm± x 1mm thickness</t>
  </si>
  <si>
    <t>F2513-4</t>
  </si>
  <si>
    <t>Corning</t>
  </si>
  <si>
    <t xml:space="preserve">Polystyrene Universal Microplate Lid With Corner Notch </t>
  </si>
  <si>
    <t>DMSO</t>
  </si>
  <si>
    <t>Hexane, mixture of isomers</t>
  </si>
  <si>
    <t xml:space="preserve">Sigma-Aldrich </t>
  </si>
  <si>
    <t>227064-1L</t>
  </si>
  <si>
    <t>Methyl methacrylate</t>
  </si>
  <si>
    <t>Inhibitor Remover</t>
  </si>
  <si>
    <t>468495-100MG</t>
  </si>
  <si>
    <t>M55909-500ML</t>
  </si>
  <si>
    <t>306312-1EA</t>
  </si>
  <si>
    <t xml:space="preserve">Gelest </t>
  </si>
  <si>
    <t>DMS-R31 (25,000g/mol)</t>
  </si>
  <si>
    <t>441090-25G</t>
  </si>
  <si>
    <t>1,1′-Dioctadecyl-3,3,3′,3′-tetramethylindocarbocyanine perchlorate (DiI)</t>
  </si>
  <si>
    <t>contains ≤30 ppm MEHQ as inhibitor, 99%</t>
  </si>
  <si>
    <t>Prepacked column for removing hydroquinone and monomethyl ether hydroquinone</t>
  </si>
  <si>
    <t>Polydimethylsiloxane stabilizer, 25,000g/mol, 1,000 cSt</t>
  </si>
  <si>
    <t>Methacryloxylpropyl Terminated Polydimethylsiloxane</t>
  </si>
  <si>
    <t>2,2′-Azobis(2-methylpropionitrile) (AIBN)</t>
  </si>
  <si>
    <t>296090-2L</t>
  </si>
  <si>
    <t>anhydrous, 95%</t>
  </si>
  <si>
    <t xml:space="preserve">Hexane </t>
  </si>
  <si>
    <t>anhydrous, ≥99%</t>
  </si>
  <si>
    <t>WHA1001055</t>
  </si>
  <si>
    <t>circles, diam. 55 mm,</t>
  </si>
  <si>
    <t>Laurell Technologies</t>
  </si>
  <si>
    <t>Laurell WS-650Mz-23NPPB</t>
  </si>
  <si>
    <t>2-Propanol</t>
  </si>
  <si>
    <t>Greenfield Global</t>
  </si>
  <si>
    <t>P016EA95</t>
  </si>
  <si>
    <t>NMuMG</t>
  </si>
  <si>
    <t>Mouse Mammary Gland Cell Line</t>
  </si>
  <si>
    <t>TritonX-100</t>
  </si>
  <si>
    <t>X100</t>
  </si>
  <si>
    <t>laboratory grade</t>
  </si>
  <si>
    <t>96-well Stripwell Egg Crate Strip Holder</t>
  </si>
  <si>
    <t>ACS reagent, ≥85%, pellets</t>
  </si>
  <si>
    <t>CRL-1636</t>
  </si>
  <si>
    <t>AC190385000</t>
  </si>
  <si>
    <t>99%, extra pure, ACROS Organics</t>
  </si>
  <si>
    <t>Fisher Schientific</t>
  </si>
  <si>
    <t>Ethyl alcohol</t>
  </si>
  <si>
    <r>
      <t xml:space="preserve">ACS reagent, </t>
    </r>
    <r>
      <rPr>
        <sz val="12"/>
        <rFont val="Calibri"/>
        <family val="2"/>
      </rPr>
      <t>≥99.5%</t>
    </r>
  </si>
  <si>
    <t>Potassium hydroxide</t>
  </si>
  <si>
    <t>Sodium azide</t>
  </si>
  <si>
    <t>Acetic acid</t>
  </si>
  <si>
    <t>Cictric acid</t>
  </si>
  <si>
    <t>Rheometer</t>
  </si>
  <si>
    <t>Anton Paar</t>
  </si>
  <si>
    <t>MCR 302 WESP</t>
  </si>
  <si>
    <t>21474-622</t>
  </si>
  <si>
    <t>VWR</t>
  </si>
  <si>
    <t>UVP Handheld UV Lamp Model UVGL-58</t>
  </si>
  <si>
    <t>Plate</t>
  </si>
  <si>
    <t>Surface Coating</t>
  </si>
  <si>
    <t>High Purity Dielectric, Soft Silicone Gel kit</t>
  </si>
  <si>
    <t>curing agent</t>
  </si>
  <si>
    <t>Cell Culture</t>
  </si>
  <si>
    <t>ATCC</t>
  </si>
  <si>
    <t>Bead Synthesis</t>
  </si>
  <si>
    <t>Whatman qualitative filter paper, Grade 1</t>
  </si>
  <si>
    <t>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</si>
</sst>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wrapText="1"/>
    </xf>
    <xf numFmtId="9" fontId="4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3"/>
  <sheetViews>
    <sheetView tabSelected="1" workbookViewId="0">
      <selection activeCell="B8" sqref="B8"/>
    </sheetView>
  </sheetViews>
  <sheetFormatPr defaultColWidth="38.26953125" defaultRowHeight="15.5" x14ac:dyDescent="0.35"/>
  <cols>
    <col min="1" max="4" width="38.26953125" style="10"/>
  </cols>
  <sheetData>
    <row r="1" spans="1:4" s="1" customFormat="1" ht="31" x14ac:dyDescent="0.35">
      <c r="A1" s="7" t="s">
        <v>4</v>
      </c>
      <c r="B1" s="7" t="s">
        <v>0</v>
      </c>
      <c r="C1" s="7" t="s">
        <v>1</v>
      </c>
      <c r="D1" s="7" t="s">
        <v>3</v>
      </c>
    </row>
    <row r="2" spans="1:4" s="1" customFormat="1" x14ac:dyDescent="0.35">
      <c r="A2" s="14" t="s">
        <v>108</v>
      </c>
      <c r="B2" s="14"/>
      <c r="C2" s="14"/>
      <c r="D2" s="14"/>
    </row>
    <row r="3" spans="1:4" ht="31" x14ac:dyDescent="0.35">
      <c r="A3" s="8" t="s">
        <v>7</v>
      </c>
      <c r="B3" s="8" t="s">
        <v>46</v>
      </c>
      <c r="C3" s="8" t="s">
        <v>7</v>
      </c>
      <c r="D3" s="9" t="s">
        <v>110</v>
      </c>
    </row>
    <row r="4" spans="1:4" ht="62" x14ac:dyDescent="0.35">
      <c r="A4" s="9" t="s">
        <v>49</v>
      </c>
      <c r="B4" s="8" t="s">
        <v>47</v>
      </c>
      <c r="C4" s="8" t="s">
        <v>48</v>
      </c>
      <c r="D4" s="8" t="s">
        <v>111</v>
      </c>
    </row>
    <row r="5" spans="1:4" ht="31" x14ac:dyDescent="0.35">
      <c r="A5" s="8" t="s">
        <v>51</v>
      </c>
      <c r="B5" s="8" t="s">
        <v>50</v>
      </c>
      <c r="C5" s="8"/>
      <c r="D5" s="8" t="s">
        <v>52</v>
      </c>
    </row>
    <row r="6" spans="1:4" ht="31" x14ac:dyDescent="0.35">
      <c r="A6" s="8" t="s">
        <v>6</v>
      </c>
      <c r="B6" s="8" t="s">
        <v>5</v>
      </c>
      <c r="C6" s="8" t="s">
        <v>53</v>
      </c>
      <c r="D6" s="8"/>
    </row>
    <row r="7" spans="1:4" ht="31" x14ac:dyDescent="0.35">
      <c r="A7" s="8" t="s">
        <v>90</v>
      </c>
      <c r="B7" s="8" t="s">
        <v>54</v>
      </c>
      <c r="C7" s="8">
        <v>2572</v>
      </c>
      <c r="D7" s="8"/>
    </row>
    <row r="8" spans="1:4" ht="46.5" x14ac:dyDescent="0.35">
      <c r="A8" s="8" t="s">
        <v>55</v>
      </c>
      <c r="B8" s="8" t="s">
        <v>54</v>
      </c>
      <c r="C8" s="8">
        <v>3099</v>
      </c>
      <c r="D8" s="8"/>
    </row>
    <row r="9" spans="1:4" x14ac:dyDescent="0.35">
      <c r="A9" s="8" t="s">
        <v>96</v>
      </c>
      <c r="B9" s="8" t="s">
        <v>83</v>
      </c>
      <c r="C9" s="8" t="s">
        <v>84</v>
      </c>
      <c r="D9" s="8">
        <v>0.95</v>
      </c>
    </row>
    <row r="10" spans="1:4" x14ac:dyDescent="0.35">
      <c r="A10" s="8" t="s">
        <v>82</v>
      </c>
      <c r="B10" s="8" t="s">
        <v>32</v>
      </c>
      <c r="C10" s="8">
        <v>190764</v>
      </c>
      <c r="D10" s="8" t="s">
        <v>97</v>
      </c>
    </row>
    <row r="11" spans="1:4" x14ac:dyDescent="0.35">
      <c r="A11" s="15" t="s">
        <v>109</v>
      </c>
      <c r="B11" s="15"/>
      <c r="C11" s="15"/>
      <c r="D11" s="15"/>
    </row>
    <row r="12" spans="1:4" ht="31" x14ac:dyDescent="0.35">
      <c r="A12" s="4" t="s">
        <v>42</v>
      </c>
      <c r="B12" s="3" t="s">
        <v>40</v>
      </c>
      <c r="C12" s="4" t="s">
        <v>41</v>
      </c>
      <c r="D12" s="3"/>
    </row>
    <row r="13" spans="1:4" ht="46.5" x14ac:dyDescent="0.35">
      <c r="A13" s="4" t="s">
        <v>44</v>
      </c>
      <c r="B13" s="3" t="s">
        <v>32</v>
      </c>
      <c r="C13" s="3" t="s">
        <v>43</v>
      </c>
      <c r="D13" s="3" t="s">
        <v>45</v>
      </c>
    </row>
    <row r="14" spans="1:4" ht="31" x14ac:dyDescent="0.35">
      <c r="A14" s="3" t="s">
        <v>39</v>
      </c>
      <c r="B14" s="3" t="s">
        <v>8</v>
      </c>
      <c r="C14" s="3" t="s">
        <v>9</v>
      </c>
      <c r="D14" s="4" t="s">
        <v>36</v>
      </c>
    </row>
    <row r="15" spans="1:4" x14ac:dyDescent="0.35">
      <c r="A15" s="2" t="s">
        <v>56</v>
      </c>
      <c r="B15" s="2" t="s">
        <v>32</v>
      </c>
      <c r="C15" s="2">
        <v>472301</v>
      </c>
      <c r="D15" s="2"/>
    </row>
    <row r="16" spans="1:4" x14ac:dyDescent="0.35">
      <c r="A16" s="16" t="s">
        <v>112</v>
      </c>
      <c r="B16" s="16"/>
      <c r="C16" s="16"/>
      <c r="D16" s="16"/>
    </row>
    <row r="17" spans="1:4" ht="62" x14ac:dyDescent="0.35">
      <c r="A17" s="3" t="s">
        <v>37</v>
      </c>
      <c r="B17" s="3" t="s">
        <v>8</v>
      </c>
      <c r="C17" s="3" t="s">
        <v>9</v>
      </c>
      <c r="D17" s="3" t="s">
        <v>38</v>
      </c>
    </row>
    <row r="18" spans="1:4" ht="46.5" x14ac:dyDescent="0.35">
      <c r="A18" s="3" t="s">
        <v>12</v>
      </c>
      <c r="B18" s="3" t="s">
        <v>8</v>
      </c>
      <c r="C18" s="3" t="s">
        <v>11</v>
      </c>
      <c r="D18" s="4" t="s">
        <v>10</v>
      </c>
    </row>
    <row r="19" spans="1:4" x14ac:dyDescent="0.35">
      <c r="A19" s="3" t="s">
        <v>15</v>
      </c>
      <c r="B19" s="3" t="s">
        <v>8</v>
      </c>
      <c r="C19" s="3" t="s">
        <v>13</v>
      </c>
      <c r="D19" s="3" t="s">
        <v>14</v>
      </c>
    </row>
    <row r="20" spans="1:4" ht="31" x14ac:dyDescent="0.35">
      <c r="A20" s="3" t="s">
        <v>18</v>
      </c>
      <c r="B20" s="3" t="s">
        <v>8</v>
      </c>
      <c r="C20" s="3" t="s">
        <v>16</v>
      </c>
      <c r="D20" s="4" t="s">
        <v>17</v>
      </c>
    </row>
    <row r="21" spans="1:4" ht="31" x14ac:dyDescent="0.35">
      <c r="A21" s="4" t="s">
        <v>21</v>
      </c>
      <c r="B21" s="3" t="s">
        <v>8</v>
      </c>
      <c r="C21" s="3" t="s">
        <v>19</v>
      </c>
      <c r="D21" s="3" t="s">
        <v>20</v>
      </c>
    </row>
    <row r="22" spans="1:4" ht="31" x14ac:dyDescent="0.35">
      <c r="A22" s="3" t="s">
        <v>23</v>
      </c>
      <c r="B22" s="3" t="s">
        <v>8</v>
      </c>
      <c r="C22" s="3" t="s">
        <v>22</v>
      </c>
      <c r="D22" s="3" t="s">
        <v>24</v>
      </c>
    </row>
    <row r="23" spans="1:4" ht="31" x14ac:dyDescent="0.35">
      <c r="A23" s="3" t="s">
        <v>25</v>
      </c>
      <c r="B23" s="3" t="s">
        <v>8</v>
      </c>
      <c r="C23" s="3" t="s">
        <v>26</v>
      </c>
      <c r="D23" s="4" t="s">
        <v>27</v>
      </c>
    </row>
    <row r="24" spans="1:4" ht="31" x14ac:dyDescent="0.35">
      <c r="A24" s="4" t="s">
        <v>28</v>
      </c>
      <c r="B24" s="3" t="s">
        <v>29</v>
      </c>
      <c r="C24" s="3" t="s">
        <v>30</v>
      </c>
      <c r="D24" s="3" t="s">
        <v>31</v>
      </c>
    </row>
    <row r="25" spans="1:4" x14ac:dyDescent="0.35">
      <c r="A25" s="3" t="s">
        <v>100</v>
      </c>
      <c r="B25" s="3" t="s">
        <v>32</v>
      </c>
      <c r="C25" s="3">
        <v>537020</v>
      </c>
      <c r="D25" s="3" t="s">
        <v>33</v>
      </c>
    </row>
    <row r="26" spans="1:4" x14ac:dyDescent="0.35">
      <c r="A26" s="3" t="s">
        <v>101</v>
      </c>
      <c r="B26" s="3" t="s">
        <v>32</v>
      </c>
      <c r="C26" s="3" t="s">
        <v>34</v>
      </c>
      <c r="D26" s="3" t="s">
        <v>35</v>
      </c>
    </row>
    <row r="27" spans="1:4" ht="31" x14ac:dyDescent="0.35">
      <c r="A27" s="2" t="s">
        <v>85</v>
      </c>
      <c r="B27" s="2" t="s">
        <v>113</v>
      </c>
      <c r="C27" s="2" t="s">
        <v>92</v>
      </c>
      <c r="D27" s="2" t="s">
        <v>86</v>
      </c>
    </row>
    <row r="28" spans="1:4" ht="31" x14ac:dyDescent="0.35">
      <c r="A28" s="2" t="s">
        <v>99</v>
      </c>
      <c r="B28" s="2" t="s">
        <v>95</v>
      </c>
      <c r="C28" s="2" t="s">
        <v>93</v>
      </c>
      <c r="D28" s="2" t="s">
        <v>94</v>
      </c>
    </row>
    <row r="29" spans="1:4" ht="31" x14ac:dyDescent="0.35">
      <c r="A29" s="2" t="s">
        <v>98</v>
      </c>
      <c r="B29" s="2" t="s">
        <v>32</v>
      </c>
      <c r="C29" s="2">
        <v>221473</v>
      </c>
      <c r="D29" s="3" t="s">
        <v>91</v>
      </c>
    </row>
    <row r="30" spans="1:4" x14ac:dyDescent="0.35">
      <c r="A30" s="2" t="s">
        <v>87</v>
      </c>
      <c r="B30" s="2" t="s">
        <v>32</v>
      </c>
      <c r="C30" s="2" t="s">
        <v>88</v>
      </c>
      <c r="D30" s="2" t="s">
        <v>89</v>
      </c>
    </row>
    <row r="31" spans="1:4" x14ac:dyDescent="0.35">
      <c r="A31" s="15" t="s">
        <v>114</v>
      </c>
      <c r="B31" s="15"/>
      <c r="C31" s="15"/>
      <c r="D31" s="15"/>
    </row>
    <row r="32" spans="1:4" ht="62" x14ac:dyDescent="0.35">
      <c r="A32" s="5" t="s">
        <v>68</v>
      </c>
      <c r="B32" s="5" t="s">
        <v>58</v>
      </c>
      <c r="C32" s="3" t="s">
        <v>62</v>
      </c>
      <c r="D32" s="11">
        <v>0.97</v>
      </c>
    </row>
    <row r="33" spans="1:4" ht="31" x14ac:dyDescent="0.35">
      <c r="A33" s="5" t="s">
        <v>60</v>
      </c>
      <c r="B33" s="5" t="s">
        <v>58</v>
      </c>
      <c r="C33" s="3" t="s">
        <v>63</v>
      </c>
      <c r="D33" s="3" t="s">
        <v>69</v>
      </c>
    </row>
    <row r="34" spans="1:4" ht="77.5" x14ac:dyDescent="0.35">
      <c r="A34" s="5" t="s">
        <v>61</v>
      </c>
      <c r="B34" s="5" t="s">
        <v>58</v>
      </c>
      <c r="C34" s="3" t="s">
        <v>64</v>
      </c>
      <c r="D34" s="3" t="s">
        <v>70</v>
      </c>
    </row>
    <row r="35" spans="1:4" ht="46.5" x14ac:dyDescent="0.35">
      <c r="A35" s="6" t="s">
        <v>72</v>
      </c>
      <c r="B35" s="5" t="s">
        <v>65</v>
      </c>
      <c r="C35" s="3" t="s">
        <v>66</v>
      </c>
      <c r="D35" s="3" t="s">
        <v>71</v>
      </c>
    </row>
    <row r="36" spans="1:4" ht="46.5" x14ac:dyDescent="0.35">
      <c r="A36" s="5" t="s">
        <v>73</v>
      </c>
      <c r="B36" s="5" t="s">
        <v>58</v>
      </c>
      <c r="C36" s="3" t="s">
        <v>67</v>
      </c>
      <c r="D36" s="11">
        <v>0.98</v>
      </c>
    </row>
    <row r="37" spans="1:4" x14ac:dyDescent="0.35">
      <c r="A37" s="5" t="s">
        <v>76</v>
      </c>
      <c r="B37" s="5" t="s">
        <v>58</v>
      </c>
      <c r="C37" s="3" t="s">
        <v>74</v>
      </c>
      <c r="D37" s="3" t="s">
        <v>75</v>
      </c>
    </row>
    <row r="38" spans="1:4" ht="31" x14ac:dyDescent="0.35">
      <c r="A38" s="5" t="s">
        <v>57</v>
      </c>
      <c r="B38" s="5" t="s">
        <v>58</v>
      </c>
      <c r="C38" s="3" t="s">
        <v>59</v>
      </c>
      <c r="D38" s="3" t="s">
        <v>77</v>
      </c>
    </row>
    <row r="39" spans="1:4" ht="31" x14ac:dyDescent="0.35">
      <c r="A39" s="4" t="s">
        <v>115</v>
      </c>
      <c r="B39" s="3" t="s">
        <v>58</v>
      </c>
      <c r="C39" s="3" t="s">
        <v>78</v>
      </c>
      <c r="D39" s="3" t="s">
        <v>79</v>
      </c>
    </row>
    <row r="40" spans="1:4" x14ac:dyDescent="0.35">
      <c r="A40" s="15" t="s">
        <v>116</v>
      </c>
      <c r="B40" s="15"/>
      <c r="C40" s="15"/>
      <c r="D40" s="15"/>
    </row>
    <row r="41" spans="1:4" ht="29" x14ac:dyDescent="0.35">
      <c r="A41" s="12" t="s">
        <v>81</v>
      </c>
      <c r="B41" s="2" t="s">
        <v>80</v>
      </c>
      <c r="C41" s="2"/>
    </row>
    <row r="42" spans="1:4" ht="29" x14ac:dyDescent="0.35">
      <c r="A42" s="13" t="s">
        <v>107</v>
      </c>
      <c r="B42" s="2" t="s">
        <v>106</v>
      </c>
      <c r="C42" s="13" t="s">
        <v>105</v>
      </c>
    </row>
    <row r="43" spans="1:4" x14ac:dyDescent="0.35">
      <c r="A43" s="2" t="s">
        <v>102</v>
      </c>
      <c r="B43" s="2" t="s">
        <v>103</v>
      </c>
      <c r="C43" s="2" t="s">
        <v>104</v>
      </c>
    </row>
  </sheetData>
  <mergeCells count="5">
    <mergeCell ref="A2:D2"/>
    <mergeCell ref="A11:D11"/>
    <mergeCell ref="A16:D16"/>
    <mergeCell ref="A31:D31"/>
    <mergeCell ref="A40:D40"/>
  </mergeCells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IF(Plate!1:1,"AAAAAH384QA=",0)</f>
        <v>#VALUE!</v>
      </c>
      <c r="B1" t="e">
        <f>AND(Plate!A1,"AAAAAH384QE=")</f>
        <v>#VALUE!</v>
      </c>
      <c r="C1" t="e">
        <f>AND(Plate!B1,"AAAAAH384QI=")</f>
        <v>#VALUE!</v>
      </c>
      <c r="D1" t="e">
        <f>AND(Plate!C1,"AAAAAH384QM=")</f>
        <v>#VALUE!</v>
      </c>
      <c r="E1" t="e">
        <f>AND(Plate!D1,"AAAAAH384QQ=")</f>
        <v>#VALUE!</v>
      </c>
      <c r="F1" t="e">
        <f>IF(Plate!A:A,"AAAAAH384QU=",0)</f>
        <v>#VALUE!</v>
      </c>
      <c r="G1" t="e">
        <f>IF(Plate!B:B,"AAAAAH384QY=",0)</f>
        <v>#VALUE!</v>
      </c>
      <c r="H1" t="e">
        <f>IF(Plate!C:C,"AAAAAH384Qc=",0)</f>
        <v>#VALUE!</v>
      </c>
      <c r="I1" t="e">
        <f>IF(Plate!D:D,"AAAAAH384Qg=",0)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2019-03-19T10:33:05Z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