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aul\PNEUMOCOCCAL\PUBLICATIONS\RSV\NEUTRALISATION METHOD\DRAFT 1\DRAFT 2\FOR SUBMISSION\REVISION\FOR RE-SUBMISSION\"/>
    </mc:Choice>
  </mc:AlternateContent>
  <bookViews>
    <workbookView xWindow="0" yWindow="0" windowWidth="15300" windowHeight="7050" tabRatio="500"/>
  </bookViews>
  <sheets>
    <sheet name="Worksheet" sheetId="7" r:id="rId1"/>
    <sheet name="Analysis Results" sheetId="15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6" i="7" l="1"/>
  <c r="G56" i="7"/>
  <c r="J56" i="7"/>
  <c r="Q134" i="15"/>
  <c r="N134" i="15"/>
  <c r="K134" i="15"/>
  <c r="H134" i="15"/>
  <c r="E134" i="15"/>
  <c r="B134" i="15"/>
  <c r="B135" i="15"/>
  <c r="P134" i="15"/>
  <c r="M134" i="15"/>
  <c r="J134" i="15"/>
  <c r="G134" i="15"/>
  <c r="D134" i="15"/>
  <c r="A134" i="15"/>
  <c r="E94" i="15"/>
  <c r="B94" i="15"/>
  <c r="Q94" i="15"/>
  <c r="N94" i="15"/>
  <c r="K94" i="15"/>
  <c r="H94" i="15"/>
  <c r="P94" i="15"/>
  <c r="M94" i="15"/>
  <c r="J94" i="15"/>
  <c r="G94" i="15"/>
  <c r="D94" i="15"/>
  <c r="A94" i="15"/>
  <c r="Q57" i="15"/>
  <c r="N57" i="15"/>
  <c r="K57" i="15"/>
  <c r="H57" i="15"/>
  <c r="E57" i="15"/>
  <c r="B57" i="15"/>
  <c r="P57" i="15"/>
  <c r="M57" i="15"/>
  <c r="J57" i="15"/>
  <c r="G57" i="15"/>
  <c r="D57" i="15"/>
  <c r="A57" i="15"/>
  <c r="Q17" i="15"/>
  <c r="N17" i="15"/>
  <c r="K17" i="15"/>
  <c r="H17" i="15"/>
  <c r="E17" i="15"/>
  <c r="B17" i="15"/>
  <c r="B149" i="15"/>
  <c r="B150" i="15"/>
  <c r="B151" i="15"/>
  <c r="B152" i="15"/>
  <c r="A149" i="15"/>
  <c r="A150" i="15"/>
  <c r="A151" i="15"/>
  <c r="A152" i="15"/>
  <c r="E149" i="15"/>
  <c r="F149" i="15"/>
  <c r="E150" i="15"/>
  <c r="F150" i="15"/>
  <c r="E151" i="15"/>
  <c r="F151" i="15"/>
  <c r="E152" i="15"/>
  <c r="F152" i="15"/>
  <c r="F148" i="15"/>
  <c r="F147" i="15"/>
  <c r="E148" i="15"/>
  <c r="E147" i="15"/>
  <c r="B148" i="15"/>
  <c r="B147" i="15"/>
  <c r="A148" i="15"/>
  <c r="A147" i="15"/>
  <c r="B109" i="15"/>
  <c r="B110" i="15"/>
  <c r="B111" i="15"/>
  <c r="B112" i="15"/>
  <c r="A109" i="15"/>
  <c r="A110" i="15"/>
  <c r="A111" i="15"/>
  <c r="A112" i="15"/>
  <c r="E109" i="15"/>
  <c r="F109" i="15"/>
  <c r="E110" i="15"/>
  <c r="F110" i="15"/>
  <c r="E111" i="15"/>
  <c r="F111" i="15"/>
  <c r="E112" i="15"/>
  <c r="F112" i="15"/>
  <c r="F108" i="15"/>
  <c r="F107" i="15"/>
  <c r="E108" i="15"/>
  <c r="E107" i="15"/>
  <c r="B108" i="15"/>
  <c r="B107" i="15"/>
  <c r="A108" i="15"/>
  <c r="A107" i="15"/>
  <c r="E72" i="15"/>
  <c r="F72" i="15"/>
  <c r="E73" i="15"/>
  <c r="F73" i="15"/>
  <c r="E74" i="15"/>
  <c r="F74" i="15"/>
  <c r="E75" i="15"/>
  <c r="F75" i="15"/>
  <c r="B75" i="15"/>
  <c r="B74" i="15"/>
  <c r="B73" i="15"/>
  <c r="B72" i="15"/>
  <c r="A75" i="15"/>
  <c r="A74" i="15"/>
  <c r="A73" i="15"/>
  <c r="A71" i="15"/>
  <c r="A72" i="15"/>
  <c r="L13" i="15"/>
  <c r="L14" i="15"/>
  <c r="E66" i="15"/>
  <c r="E67" i="15"/>
  <c r="G71" i="15"/>
  <c r="B66" i="15"/>
  <c r="B67" i="15"/>
  <c r="G70" i="15"/>
  <c r="F71" i="15"/>
  <c r="F70" i="15"/>
  <c r="E71" i="15"/>
  <c r="E70" i="15"/>
  <c r="B71" i="15"/>
  <c r="B70" i="15"/>
  <c r="A70" i="15"/>
  <c r="P137" i="15"/>
  <c r="M137" i="15"/>
  <c r="J137" i="15"/>
  <c r="G137" i="15"/>
  <c r="D137" i="15"/>
  <c r="A137" i="15"/>
  <c r="P136" i="15"/>
  <c r="M136" i="15"/>
  <c r="J136" i="15"/>
  <c r="G136" i="15"/>
  <c r="D136" i="15"/>
  <c r="A136" i="15"/>
  <c r="Q135" i="15"/>
  <c r="Q136" i="15"/>
  <c r="Q137" i="15"/>
  <c r="P135" i="15"/>
  <c r="N135" i="15"/>
  <c r="N136" i="15"/>
  <c r="N137" i="15"/>
  <c r="M135" i="15"/>
  <c r="K135" i="15"/>
  <c r="K136" i="15"/>
  <c r="K137" i="15"/>
  <c r="J135" i="15"/>
  <c r="H135" i="15"/>
  <c r="H136" i="15"/>
  <c r="H137" i="15"/>
  <c r="G135" i="15"/>
  <c r="E135" i="15"/>
  <c r="E136" i="15"/>
  <c r="E137" i="15"/>
  <c r="D135" i="15"/>
  <c r="B136" i="15"/>
  <c r="B137" i="15"/>
  <c r="A135" i="15"/>
  <c r="L131" i="15"/>
  <c r="P97" i="15"/>
  <c r="M97" i="15"/>
  <c r="J97" i="15"/>
  <c r="G97" i="15"/>
  <c r="D97" i="15"/>
  <c r="A97" i="15"/>
  <c r="P96" i="15"/>
  <c r="M96" i="15"/>
  <c r="J96" i="15"/>
  <c r="G96" i="15"/>
  <c r="D96" i="15"/>
  <c r="A96" i="15"/>
  <c r="Q95" i="15"/>
  <c r="Q96" i="15"/>
  <c r="Q97" i="15"/>
  <c r="P95" i="15"/>
  <c r="N95" i="15"/>
  <c r="N96" i="15"/>
  <c r="N97" i="15"/>
  <c r="M95" i="15"/>
  <c r="K95" i="15"/>
  <c r="K96" i="15"/>
  <c r="K97" i="15"/>
  <c r="J95" i="15"/>
  <c r="H95" i="15"/>
  <c r="H96" i="15"/>
  <c r="H97" i="15"/>
  <c r="G95" i="15"/>
  <c r="E95" i="15"/>
  <c r="E96" i="15"/>
  <c r="E97" i="15"/>
  <c r="D95" i="15"/>
  <c r="B95" i="15"/>
  <c r="B96" i="15"/>
  <c r="B97" i="15"/>
  <c r="A95" i="15"/>
  <c r="L91" i="15"/>
  <c r="P60" i="15"/>
  <c r="M60" i="15"/>
  <c r="J60" i="15"/>
  <c r="G60" i="15"/>
  <c r="D60" i="15"/>
  <c r="A60" i="15"/>
  <c r="P59" i="15"/>
  <c r="M59" i="15"/>
  <c r="J59" i="15"/>
  <c r="G59" i="15"/>
  <c r="D59" i="15"/>
  <c r="A59" i="15"/>
  <c r="Q58" i="15"/>
  <c r="Q59" i="15"/>
  <c r="Q60" i="15"/>
  <c r="P58" i="15"/>
  <c r="N58" i="15"/>
  <c r="N59" i="15"/>
  <c r="N60" i="15"/>
  <c r="M58" i="15"/>
  <c r="K58" i="15"/>
  <c r="K59" i="15"/>
  <c r="K60" i="15"/>
  <c r="J58" i="15"/>
  <c r="H58" i="15"/>
  <c r="H59" i="15"/>
  <c r="H60" i="15"/>
  <c r="G58" i="15"/>
  <c r="E58" i="15"/>
  <c r="E59" i="15"/>
  <c r="E60" i="15"/>
  <c r="D58" i="15"/>
  <c r="B58" i="15"/>
  <c r="B59" i="15"/>
  <c r="B60" i="15"/>
  <c r="A58" i="15"/>
  <c r="L53" i="15"/>
  <c r="L54" i="15"/>
  <c r="F35" i="15"/>
  <c r="E35" i="15"/>
  <c r="B35" i="15"/>
  <c r="A35" i="15"/>
  <c r="F34" i="15"/>
  <c r="E34" i="15"/>
  <c r="B34" i="15"/>
  <c r="A34" i="15"/>
  <c r="F33" i="15"/>
  <c r="E33" i="15"/>
  <c r="B33" i="15"/>
  <c r="A33" i="15"/>
  <c r="P20" i="15"/>
  <c r="P17" i="15"/>
  <c r="P19" i="15"/>
  <c r="P18" i="15"/>
  <c r="M20" i="15"/>
  <c r="M17" i="15"/>
  <c r="M19" i="15"/>
  <c r="M18" i="15"/>
  <c r="D20" i="15"/>
  <c r="J20" i="15"/>
  <c r="J19" i="15"/>
  <c r="J18" i="15"/>
  <c r="J17" i="15"/>
  <c r="A20" i="15"/>
  <c r="A17" i="15"/>
  <c r="G17" i="15"/>
  <c r="D18" i="15"/>
  <c r="D17" i="15"/>
  <c r="A19" i="15"/>
  <c r="A18" i="15"/>
  <c r="B18" i="15"/>
  <c r="Q18" i="15"/>
  <c r="Q19" i="15"/>
  <c r="Q20" i="15"/>
  <c r="N18" i="15"/>
  <c r="N19" i="15"/>
  <c r="N20" i="15"/>
  <c r="K18" i="15"/>
  <c r="K19" i="15"/>
  <c r="K20" i="15"/>
  <c r="J35" i="7"/>
  <c r="G35" i="7"/>
  <c r="D35" i="7"/>
  <c r="J60" i="7"/>
  <c r="G60" i="7"/>
  <c r="D60" i="7"/>
  <c r="J85" i="7"/>
  <c r="G85" i="7"/>
  <c r="D85" i="7"/>
  <c r="G10" i="7"/>
  <c r="J10" i="7"/>
  <c r="D10" i="7"/>
  <c r="A90" i="7"/>
  <c r="B90" i="7"/>
  <c r="B89" i="7"/>
  <c r="B86" i="7"/>
  <c r="B85" i="7"/>
  <c r="A65" i="7"/>
  <c r="B65" i="7"/>
  <c r="B64" i="7"/>
  <c r="B61" i="7"/>
  <c r="B60" i="7"/>
  <c r="B36" i="7"/>
  <c r="B35" i="7"/>
  <c r="B40" i="7"/>
  <c r="B39" i="7"/>
  <c r="A40" i="7"/>
  <c r="E30" i="15"/>
  <c r="F30" i="15"/>
  <c r="J81" i="7"/>
  <c r="G81" i="7"/>
  <c r="D81" i="7"/>
  <c r="J31" i="7"/>
  <c r="G31" i="7"/>
  <c r="D31" i="7"/>
  <c r="J6" i="7"/>
  <c r="G6" i="7"/>
  <c r="D6" i="7"/>
  <c r="B19" i="15"/>
  <c r="B20" i="15"/>
  <c r="G18" i="15"/>
  <c r="G19" i="15"/>
  <c r="G20" i="15"/>
  <c r="F31" i="15"/>
  <c r="F32" i="15"/>
  <c r="E32" i="15"/>
  <c r="E31" i="15"/>
  <c r="B32" i="15"/>
  <c r="B31" i="15"/>
  <c r="B30" i="15"/>
  <c r="A32" i="15"/>
  <c r="A31" i="15"/>
  <c r="A30" i="15"/>
  <c r="E18" i="15"/>
  <c r="E19" i="15"/>
  <c r="E20" i="15"/>
  <c r="H18" i="15"/>
  <c r="H19" i="15"/>
  <c r="H20" i="15"/>
  <c r="D19" i="15"/>
  <c r="Q149" i="15"/>
  <c r="Q150" i="15"/>
  <c r="H143" i="15"/>
  <c r="H144" i="15"/>
  <c r="G149" i="15"/>
  <c r="N103" i="15"/>
  <c r="N104" i="15"/>
  <c r="G111" i="15"/>
  <c r="B103" i="15"/>
  <c r="B104" i="15"/>
  <c r="G107" i="15"/>
  <c r="Q72" i="15"/>
  <c r="Q73" i="15"/>
  <c r="H66" i="15"/>
  <c r="H67" i="15"/>
  <c r="G72" i="15"/>
  <c r="K26" i="15"/>
  <c r="K27" i="15"/>
  <c r="G33" i="15"/>
  <c r="Q66" i="15"/>
  <c r="Q67" i="15"/>
  <c r="G75" i="15"/>
  <c r="Q143" i="15"/>
  <c r="Q144" i="15"/>
  <c r="G152" i="15"/>
  <c r="E143" i="15"/>
  <c r="E144" i="15"/>
  <c r="G148" i="15"/>
  <c r="K103" i="15"/>
  <c r="K104" i="15"/>
  <c r="G110" i="15"/>
  <c r="N26" i="15"/>
  <c r="N27" i="15"/>
  <c r="G34" i="15"/>
  <c r="N143" i="15"/>
  <c r="N144" i="15"/>
  <c r="G151" i="15"/>
  <c r="B143" i="15"/>
  <c r="B144" i="15"/>
  <c r="G147" i="15"/>
  <c r="Q109" i="15"/>
  <c r="Q110" i="15"/>
  <c r="H103" i="15"/>
  <c r="H104" i="15"/>
  <c r="G109" i="15"/>
  <c r="N66" i="15"/>
  <c r="N67" i="15"/>
  <c r="G74" i="15"/>
  <c r="Q26" i="15"/>
  <c r="Q27" i="15"/>
  <c r="G35" i="15"/>
  <c r="K143" i="15"/>
  <c r="K144" i="15"/>
  <c r="G150" i="15"/>
  <c r="Q103" i="15"/>
  <c r="Q104" i="15"/>
  <c r="G112" i="15"/>
  <c r="E103" i="15"/>
  <c r="E104" i="15"/>
  <c r="G108" i="15"/>
  <c r="K66" i="15"/>
  <c r="K67" i="15"/>
  <c r="G73" i="15"/>
  <c r="Q32" i="15"/>
  <c r="Q33" i="15"/>
  <c r="B26" i="15"/>
  <c r="B27" i="15"/>
  <c r="G30" i="15"/>
  <c r="H26" i="15"/>
  <c r="H27" i="15"/>
  <c r="G32" i="15"/>
  <c r="E26" i="15"/>
  <c r="E27" i="15"/>
  <c r="G31" i="15"/>
</calcChain>
</file>

<file path=xl/sharedStrings.xml><?xml version="1.0" encoding="utf-8"?>
<sst xmlns="http://schemas.openxmlformats.org/spreadsheetml/2006/main" count="871" uniqueCount="87">
  <si>
    <t>Ref Dilut.</t>
  </si>
  <si>
    <t>Dilution</t>
  </si>
  <si>
    <t>A</t>
  </si>
  <si>
    <t>Sample 1</t>
  </si>
  <si>
    <t>B</t>
  </si>
  <si>
    <t>Sample 2</t>
  </si>
  <si>
    <t>C</t>
  </si>
  <si>
    <t>Sample 3</t>
  </si>
  <si>
    <t>D</t>
  </si>
  <si>
    <t>E</t>
  </si>
  <si>
    <t>F</t>
  </si>
  <si>
    <t>G</t>
  </si>
  <si>
    <t>H</t>
  </si>
  <si>
    <t>Pos cont</t>
  </si>
  <si>
    <t>Mean count</t>
  </si>
  <si>
    <t>Dilution (1/x)</t>
  </si>
  <si>
    <t>below 50%</t>
  </si>
  <si>
    <t>above 50%</t>
  </si>
  <si>
    <t>50% titre</t>
  </si>
  <si>
    <t>50% titre (log2)</t>
  </si>
  <si>
    <t>Reference</t>
  </si>
  <si>
    <t>Sample</t>
  </si>
  <si>
    <t>Experiment starting:</t>
  </si>
  <si>
    <t>Plate 1</t>
  </si>
  <si>
    <t>Samples</t>
  </si>
  <si>
    <t>x</t>
  </si>
  <si>
    <t>N</t>
  </si>
  <si>
    <t>V</t>
  </si>
  <si>
    <t>Ref</t>
  </si>
  <si>
    <t>S200</t>
  </si>
  <si>
    <t>S400</t>
  </si>
  <si>
    <t>S800</t>
  </si>
  <si>
    <t>S1600</t>
  </si>
  <si>
    <t>S3200</t>
  </si>
  <si>
    <t>S6400</t>
  </si>
  <si>
    <t>S12800</t>
  </si>
  <si>
    <t>Virus stock</t>
  </si>
  <si>
    <t>Final dilution</t>
  </si>
  <si>
    <t>Serial dilution</t>
  </si>
  <si>
    <t>Primary antibody:</t>
  </si>
  <si>
    <t>Secondary antibody:</t>
  </si>
  <si>
    <t>3200</t>
  </si>
  <si>
    <t>Gt X RSV antibody / AB1128 (1:500)</t>
  </si>
  <si>
    <t>Alexa Fluor 488 Donkey Anti-goat IgG H+L 0.5ML / A11055 (1:2500)</t>
  </si>
  <si>
    <t>Plate 2</t>
  </si>
  <si>
    <t>Sample 4</t>
  </si>
  <si>
    <t>Sample 5</t>
  </si>
  <si>
    <t>Sample 6</t>
  </si>
  <si>
    <t>Sample 7</t>
  </si>
  <si>
    <t>Sample 8</t>
  </si>
  <si>
    <t>Sample 9</t>
  </si>
  <si>
    <t>Plate 3</t>
  </si>
  <si>
    <t>Plate 4</t>
  </si>
  <si>
    <t>Sample 10</t>
  </si>
  <si>
    <t>Sample 11</t>
  </si>
  <si>
    <t>Sample 12</t>
  </si>
  <si>
    <t>Date</t>
  </si>
  <si>
    <t>dd/mm/yyyy</t>
  </si>
  <si>
    <t>stock (concentration pfu/ml)</t>
  </si>
  <si>
    <t>dilution (concentration pfu/ml)</t>
  </si>
  <si>
    <r>
      <rPr>
        <i/>
        <sz val="12"/>
        <color theme="1"/>
        <rFont val="Calibri"/>
        <family val="2"/>
        <scheme val="minor"/>
      </rPr>
      <t xml:space="preserve">XX </t>
    </r>
    <r>
      <rPr>
        <sz val="12"/>
        <color theme="1"/>
        <rFont val="Calibri"/>
        <family val="2"/>
        <scheme val="minor"/>
      </rPr>
      <t xml:space="preserve">µL stock + </t>
    </r>
    <r>
      <rPr>
        <i/>
        <sz val="12"/>
        <color theme="1"/>
        <rFont val="Calibri"/>
        <family val="2"/>
        <scheme val="minor"/>
      </rPr>
      <t xml:space="preserve">XX </t>
    </r>
    <r>
      <rPr>
        <sz val="12"/>
        <color theme="1"/>
        <rFont val="Calibri"/>
        <family val="2"/>
        <scheme val="minor"/>
      </rPr>
      <t>µL media (1/</t>
    </r>
    <r>
      <rPr>
        <i/>
        <sz val="12"/>
        <color theme="1"/>
        <rFont val="Calibri"/>
        <family val="2"/>
        <scheme val="minor"/>
      </rPr>
      <t>XX</t>
    </r>
    <r>
      <rPr>
        <sz val="12"/>
        <color theme="1"/>
        <rFont val="Calibri"/>
        <family val="2"/>
        <scheme val="minor"/>
      </rPr>
      <t>)</t>
    </r>
  </si>
  <si>
    <r>
      <rPr>
        <i/>
        <sz val="12"/>
        <color theme="1"/>
        <rFont val="Calibri"/>
        <family val="2"/>
        <scheme val="minor"/>
      </rPr>
      <t xml:space="preserve">XX </t>
    </r>
    <r>
      <rPr>
        <sz val="12"/>
        <color theme="1"/>
        <rFont val="Calibri"/>
        <family val="2"/>
        <scheme val="minor"/>
      </rPr>
      <t xml:space="preserve">µL dilution + </t>
    </r>
    <r>
      <rPr>
        <i/>
        <sz val="12"/>
        <color theme="1"/>
        <rFont val="Calibri"/>
        <family val="2"/>
        <scheme val="minor"/>
      </rPr>
      <t xml:space="preserve">XX </t>
    </r>
    <r>
      <rPr>
        <sz val="12"/>
        <color theme="1"/>
        <rFont val="Calibri"/>
        <family val="2"/>
        <scheme val="minor"/>
      </rPr>
      <t>µL media (1/</t>
    </r>
    <r>
      <rPr>
        <i/>
        <sz val="12"/>
        <color theme="1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>X)</t>
    </r>
  </si>
  <si>
    <r>
      <t>(Final = 1/</t>
    </r>
    <r>
      <rPr>
        <i/>
        <sz val="12"/>
        <color theme="1"/>
        <rFont val="Calibri"/>
        <family val="2"/>
        <scheme val="minor"/>
      </rPr>
      <t>XX</t>
    </r>
    <r>
      <rPr>
        <sz val="12"/>
        <color theme="1"/>
        <rFont val="Calibri"/>
        <family val="2"/>
        <scheme val="minor"/>
      </rPr>
      <t>)</t>
    </r>
  </si>
  <si>
    <t>dd/mm/yy</t>
  </si>
  <si>
    <t>sample name</t>
  </si>
  <si>
    <t>XX</t>
  </si>
  <si>
    <t>study name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</si>
  <si>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</si>
  <si>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</si>
  <si>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</si>
  <si>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</si>
  <si>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</si>
  <si>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</si>
  <si>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</si>
  <si>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</si>
  <si>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</si>
  <si>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</si>
  <si>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</si>
  <si>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</si>
  <si>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Starting dilution (1/X)</t>
  </si>
  <si>
    <t>Performed by (initials)</t>
  </si>
  <si>
    <t>XY</t>
  </si>
  <si>
    <t>D1: Cell plate prepared by (initials)</t>
  </si>
  <si>
    <t>D2: Performed by (initials)</t>
  </si>
  <si>
    <t>D5: Performed by (initials)</t>
  </si>
  <si>
    <t>#Paste your couting result to this table</t>
  </si>
  <si>
    <t>Alexa Fluor 488 Donkey Anti-goat IgG H+L 0.5ML / A11055 (1:5000)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</si>
</sst>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3F3F76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 (Body)_x0000_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8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FD9FF"/>
        <bgColor indexed="64"/>
      </patternFill>
    </fill>
    <fill>
      <patternFill patternType="solid">
        <fgColor rgb="FFECFDF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CFFFF"/>
        <bgColor rgb="FF000000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00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4" borderId="0" xfId="0" applyFill="1"/>
    <xf numFmtId="0" fontId="0" fillId="0" borderId="0" xfId="0" applyFill="1"/>
    <xf numFmtId="0" fontId="3" fillId="0" borderId="0" xfId="0" applyFont="1"/>
    <xf numFmtId="49" fontId="0" fillId="0" borderId="0" xfId="0" applyNumberFormat="1" applyFill="1" applyAlignment="1">
      <alignment horizontal="right"/>
    </xf>
    <xf numFmtId="0" fontId="3" fillId="0" borderId="0" xfId="0" applyFont="1" applyFill="1"/>
    <xf numFmtId="0" fontId="4" fillId="0" borderId="0" xfId="1" applyFont="1" applyFill="1" applyBorder="1"/>
    <xf numFmtId="0" fontId="1" fillId="0" borderId="0" xfId="1" applyFill="1" applyBorder="1"/>
    <xf numFmtId="0" fontId="3" fillId="2" borderId="1" xfId="1" applyFont="1"/>
    <xf numFmtId="0" fontId="5" fillId="2" borderId="1" xfId="1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0" fillId="0" borderId="0" xfId="0" applyFont="1"/>
    <xf numFmtId="0" fontId="8" fillId="5" borderId="0" xfId="0" applyFont="1" applyFill="1"/>
    <xf numFmtId="0" fontId="0" fillId="0" borderId="2" xfId="0" applyFont="1" applyBorder="1"/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8" borderId="2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6" borderId="2" xfId="0" applyFont="1" applyFill="1" applyBorder="1" applyAlignment="1">
      <alignment horizontal="left"/>
    </xf>
    <xf numFmtId="0" fontId="0" fillId="7" borderId="2" xfId="0" applyFont="1" applyFill="1" applyBorder="1" applyAlignment="1">
      <alignment horizontal="left"/>
    </xf>
    <xf numFmtId="0" fontId="0" fillId="9" borderId="2" xfId="0" applyFont="1" applyFill="1" applyBorder="1" applyAlignment="1">
      <alignment horizontal="left"/>
    </xf>
    <xf numFmtId="9" fontId="0" fillId="0" borderId="0" xfId="0" applyNumberFormat="1" applyFill="1"/>
    <xf numFmtId="9" fontId="0" fillId="10" borderId="0" xfId="0" applyNumberFormat="1" applyFill="1"/>
    <xf numFmtId="0" fontId="0" fillId="10" borderId="0" xfId="0" applyFill="1"/>
    <xf numFmtId="0" fontId="0" fillId="11" borderId="6" xfId="0" applyFont="1" applyFill="1" applyBorder="1" applyAlignment="1">
      <alignment horizontal="left"/>
    </xf>
    <xf numFmtId="0" fontId="0" fillId="11" borderId="2" xfId="0" applyFont="1" applyFill="1" applyBorder="1" applyAlignment="1">
      <alignment horizontal="left"/>
    </xf>
    <xf numFmtId="0" fontId="10" fillId="0" borderId="0" xfId="0" applyFont="1"/>
    <xf numFmtId="14" fontId="0" fillId="0" borderId="0" xfId="0" applyNumberFormat="1" applyFont="1"/>
    <xf numFmtId="49" fontId="0" fillId="0" borderId="0" xfId="0" applyNumberFormat="1" applyFont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Font="1" applyFill="1"/>
    <xf numFmtId="14" fontId="0" fillId="0" borderId="0" xfId="0" applyNumberFormat="1" applyFont="1" applyFill="1"/>
    <xf numFmtId="0" fontId="12" fillId="0" borderId="0" xfId="0" applyFont="1" applyFill="1" applyAlignment="1">
      <alignment horizontal="left"/>
    </xf>
    <xf numFmtId="0" fontId="12" fillId="0" borderId="0" xfId="0" applyFont="1"/>
    <xf numFmtId="0" fontId="0" fillId="0" borderId="9" xfId="0" applyBorder="1" applyAlignment="1"/>
    <xf numFmtId="14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12" borderId="6" xfId="0" applyFont="1" applyFill="1" applyBorder="1" applyAlignment="1">
      <alignment horizontal="left"/>
    </xf>
    <xf numFmtId="0" fontId="0" fillId="12" borderId="2" xfId="0" applyFont="1" applyFill="1" applyBorder="1" applyAlignment="1">
      <alignment horizontal="left"/>
    </xf>
    <xf numFmtId="14" fontId="13" fillId="7" borderId="3" xfId="0" applyNumberFormat="1" applyFont="1" applyFill="1" applyBorder="1" applyAlignment="1">
      <alignment horizontal="left"/>
    </xf>
    <xf numFmtId="0" fontId="13" fillId="7" borderId="7" xfId="0" applyFont="1" applyFill="1" applyBorder="1" applyAlignment="1">
      <alignment horizontal="left"/>
    </xf>
    <xf numFmtId="0" fontId="13" fillId="7" borderId="8" xfId="0" applyFont="1" applyFill="1" applyBorder="1" applyAlignment="1">
      <alignment horizontal="left"/>
    </xf>
    <xf numFmtId="14" fontId="13" fillId="11" borderId="3" xfId="0" applyNumberFormat="1" applyFont="1" applyFill="1" applyBorder="1" applyAlignment="1">
      <alignment horizontal="left"/>
    </xf>
    <xf numFmtId="0" fontId="13" fillId="11" borderId="7" xfId="0" applyFont="1" applyFill="1" applyBorder="1" applyAlignment="1">
      <alignment horizontal="left"/>
    </xf>
    <xf numFmtId="0" fontId="13" fillId="11" borderId="8" xfId="0" applyFont="1" applyFill="1" applyBorder="1" applyAlignment="1">
      <alignment horizontal="left"/>
    </xf>
    <xf numFmtId="14" fontId="13" fillId="12" borderId="3" xfId="0" applyNumberFormat="1" applyFont="1" applyFill="1" applyBorder="1" applyAlignment="1">
      <alignment horizontal="left"/>
    </xf>
    <xf numFmtId="0" fontId="13" fillId="12" borderId="7" xfId="0" applyFont="1" applyFill="1" applyBorder="1" applyAlignment="1">
      <alignment horizontal="left"/>
    </xf>
    <xf numFmtId="0" fontId="13" fillId="12" borderId="8" xfId="0" applyFont="1" applyFill="1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11" fillId="0" borderId="0" xfId="0" applyFont="1"/>
    <xf numFmtId="14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0" xfId="0" applyNumberFormat="1" applyFont="1" applyFill="1"/>
    <xf numFmtId="14" fontId="0" fillId="0" borderId="0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14" fillId="0" borderId="0" xfId="0" applyFont="1"/>
    <xf numFmtId="14" fontId="8" fillId="0" borderId="2" xfId="0" applyNumberFormat="1" applyFont="1" applyBorder="1"/>
    <xf numFmtId="0" fontId="11" fillId="9" borderId="0" xfId="0" applyFont="1" applyFill="1"/>
    <xf numFmtId="14" fontId="11" fillId="0" borderId="0" xfId="0" applyNumberFormat="1" applyFont="1" applyAlignment="1">
      <alignment horizontal="left"/>
    </xf>
    <xf numFmtId="14" fontId="13" fillId="13" borderId="3" xfId="0" applyNumberFormat="1" applyFont="1" applyFill="1" applyBorder="1" applyAlignment="1">
      <alignment horizontal="left"/>
    </xf>
    <xf numFmtId="0" fontId="0" fillId="13" borderId="2" xfId="0" applyFont="1" applyFill="1" applyBorder="1" applyAlignment="1">
      <alignment horizontal="left"/>
    </xf>
    <xf numFmtId="14" fontId="13" fillId="14" borderId="3" xfId="0" applyNumberFormat="1" applyFont="1" applyFill="1" applyBorder="1" applyAlignment="1">
      <alignment horizontal="left"/>
    </xf>
    <xf numFmtId="0" fontId="0" fillId="14" borderId="2" xfId="0" applyFont="1" applyFill="1" applyBorder="1" applyAlignment="1">
      <alignment horizontal="left"/>
    </xf>
    <xf numFmtId="14" fontId="13" fillId="15" borderId="3" xfId="0" applyNumberFormat="1" applyFont="1" applyFill="1" applyBorder="1" applyAlignment="1">
      <alignment horizontal="left"/>
    </xf>
    <xf numFmtId="0" fontId="0" fillId="15" borderId="2" xfId="0" applyFont="1" applyFill="1" applyBorder="1" applyAlignment="1">
      <alignment horizontal="left"/>
    </xf>
    <xf numFmtId="49" fontId="0" fillId="7" borderId="2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49" fontId="0" fillId="7" borderId="2" xfId="0" applyNumberFormat="1" applyFont="1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49" fontId="11" fillId="0" borderId="2" xfId="0" applyNumberFormat="1" applyFont="1" applyFill="1" applyBorder="1" applyAlignment="1"/>
    <xf numFmtId="0" fontId="17" fillId="0" borderId="0" xfId="0" applyFont="1"/>
    <xf numFmtId="0" fontId="18" fillId="16" borderId="0" xfId="0" applyFont="1" applyFill="1"/>
    <xf numFmtId="0" fontId="17" fillId="16" borderId="0" xfId="0" applyFont="1" applyFill="1"/>
    <xf numFmtId="0" fontId="17" fillId="0" borderId="0" xfId="0" applyFont="1" applyAlignment="1">
      <alignment horizontal="right"/>
    </xf>
    <xf numFmtId="0" fontId="17" fillId="17" borderId="0" xfId="0" applyFont="1" applyFill="1"/>
    <xf numFmtId="49" fontId="17" fillId="0" borderId="0" xfId="0" applyNumberFormat="1" applyFont="1" applyAlignment="1">
      <alignment horizontal="right"/>
    </xf>
    <xf numFmtId="14" fontId="11" fillId="0" borderId="3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left"/>
    </xf>
    <xf numFmtId="14" fontId="0" fillId="0" borderId="7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2" xfId="0" applyBorder="1" applyAlignment="1">
      <alignment horizontal="left"/>
    </xf>
  </cellXfs>
  <cellStyles count="4">
    <cellStyle name="Followed Hyperlink" xfId="3" builtinId="9" hidden="1"/>
    <cellStyle name="Hyperlink" xfId="2" builtinId="8" hidden="1"/>
    <cellStyle name="Input" xfId="1" builtinId="20"/>
    <cellStyle name="Normal" xfId="0" builtinId="0"/>
  </cellStyles>
  <dxfs count="0"/>
  <tableStyles count="0" defaultTableStyle="TableStyleMedium9" defaultPivotStyle="PivotStyleMedium7"/>
  <colors>
    <mruColors>
      <color rgb="FFECFDFF"/>
      <color rgb="FFDFD9FF"/>
      <color rgb="FFF8ECFF"/>
      <color rgb="FFFFD8F0"/>
      <color rgb="FFE4FAFF"/>
      <color rgb="FFFFE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tabSelected="1" topLeftCell="A8" workbookViewId="0">
      <selection activeCell="I15" sqref="I15"/>
    </sheetView>
  </sheetViews>
  <sheetFormatPr defaultColWidth="10.875" defaultRowHeight="15.75"/>
  <cols>
    <col min="1" max="1" width="25.5" style="17" customWidth="1"/>
    <col min="2" max="2" width="27.625" style="17" customWidth="1"/>
    <col min="3" max="14" width="6.125" style="17" customWidth="1"/>
    <col min="15" max="15" width="6.875" style="17" customWidth="1"/>
    <col min="16" max="16" width="1.625" style="17" customWidth="1"/>
    <col min="17" max="16384" width="10.875" style="17"/>
  </cols>
  <sheetData>
    <row r="1" spans="1:15">
      <c r="A1" s="16" t="s">
        <v>22</v>
      </c>
      <c r="B1" s="72" t="s">
        <v>57</v>
      </c>
    </row>
    <row r="2" spans="1:15">
      <c r="A2" s="16" t="s">
        <v>82</v>
      </c>
      <c r="B2" s="72"/>
    </row>
    <row r="3" spans="1:15">
      <c r="A3" s="16" t="s">
        <v>83</v>
      </c>
      <c r="B3" s="72" t="s">
        <v>81</v>
      </c>
    </row>
    <row r="4" spans="1:15">
      <c r="A4" s="16" t="s">
        <v>84</v>
      </c>
      <c r="B4" s="72"/>
    </row>
    <row r="5" spans="1:15">
      <c r="A5" s="18" t="s">
        <v>23</v>
      </c>
      <c r="C5" s="19"/>
      <c r="D5" s="20">
        <v>1</v>
      </c>
      <c r="E5" s="20">
        <v>2</v>
      </c>
      <c r="F5" s="20">
        <v>3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1">
        <v>10</v>
      </c>
      <c r="N5" s="21">
        <v>11</v>
      </c>
      <c r="O5" s="21">
        <v>12</v>
      </c>
    </row>
    <row r="6" spans="1:15">
      <c r="A6" s="16" t="s">
        <v>24</v>
      </c>
      <c r="B6" s="71" t="s">
        <v>66</v>
      </c>
      <c r="C6" s="22" t="s">
        <v>2</v>
      </c>
      <c r="D6" s="49" t="str">
        <f>B18</f>
        <v>sample name</v>
      </c>
      <c r="E6" s="50"/>
      <c r="F6" s="51"/>
      <c r="G6" s="52" t="str">
        <f>B19</f>
        <v>sample name</v>
      </c>
      <c r="H6" s="53"/>
      <c r="I6" s="54"/>
      <c r="J6" s="55" t="str">
        <f>B20</f>
        <v>sample name</v>
      </c>
      <c r="K6" s="56"/>
      <c r="L6" s="57"/>
      <c r="M6" s="25" t="s">
        <v>26</v>
      </c>
      <c r="N6" s="25" t="s">
        <v>26</v>
      </c>
      <c r="O6" s="23" t="s">
        <v>28</v>
      </c>
    </row>
    <row r="7" spans="1:15">
      <c r="A7" s="39"/>
      <c r="B7" s="64"/>
      <c r="C7" s="21" t="s">
        <v>4</v>
      </c>
      <c r="D7" s="24" t="s">
        <v>25</v>
      </c>
      <c r="E7" s="24" t="s">
        <v>25</v>
      </c>
      <c r="F7" s="24" t="s">
        <v>25</v>
      </c>
      <c r="G7" s="31" t="s">
        <v>25</v>
      </c>
      <c r="H7" s="31" t="s">
        <v>25</v>
      </c>
      <c r="I7" s="31" t="s">
        <v>25</v>
      </c>
      <c r="J7" s="47" t="s">
        <v>25</v>
      </c>
      <c r="K7" s="47" t="s">
        <v>25</v>
      </c>
      <c r="L7" s="47" t="s">
        <v>25</v>
      </c>
      <c r="M7" s="25" t="s">
        <v>26</v>
      </c>
      <c r="N7" s="25" t="s">
        <v>26</v>
      </c>
      <c r="O7" s="23" t="s">
        <v>29</v>
      </c>
    </row>
    <row r="8" spans="1:15">
      <c r="C8" s="21" t="s">
        <v>6</v>
      </c>
      <c r="D8" s="26" t="s">
        <v>25</v>
      </c>
      <c r="E8" s="26" t="s">
        <v>25</v>
      </c>
      <c r="F8" s="26" t="s">
        <v>25</v>
      </c>
      <c r="G8" s="32" t="s">
        <v>25</v>
      </c>
      <c r="H8" s="32" t="s">
        <v>25</v>
      </c>
      <c r="I8" s="32" t="s">
        <v>25</v>
      </c>
      <c r="J8" s="48" t="s">
        <v>25</v>
      </c>
      <c r="K8" s="48" t="s">
        <v>25</v>
      </c>
      <c r="L8" s="48" t="s">
        <v>25</v>
      </c>
      <c r="M8" s="25" t="s">
        <v>26</v>
      </c>
      <c r="N8" s="25" t="s">
        <v>26</v>
      </c>
      <c r="O8" s="23" t="s">
        <v>30</v>
      </c>
    </row>
    <row r="9" spans="1:15">
      <c r="A9" s="16"/>
      <c r="C9" s="21" t="s">
        <v>8</v>
      </c>
      <c r="D9" s="26" t="s">
        <v>25</v>
      </c>
      <c r="E9" s="26" t="s">
        <v>25</v>
      </c>
      <c r="F9" s="26" t="s">
        <v>25</v>
      </c>
      <c r="G9" s="32" t="s">
        <v>25</v>
      </c>
      <c r="H9" s="32" t="s">
        <v>25</v>
      </c>
      <c r="I9" s="32" t="s">
        <v>25</v>
      </c>
      <c r="J9" s="48" t="s">
        <v>25</v>
      </c>
      <c r="K9" s="48" t="s">
        <v>25</v>
      </c>
      <c r="L9" s="48" t="s">
        <v>25</v>
      </c>
      <c r="M9" s="25" t="s">
        <v>26</v>
      </c>
      <c r="N9" s="25" t="s">
        <v>26</v>
      </c>
      <c r="O9" s="23" t="s">
        <v>31</v>
      </c>
    </row>
    <row r="10" spans="1:15">
      <c r="A10" s="16" t="s">
        <v>36</v>
      </c>
      <c r="B10" s="60" t="s">
        <v>58</v>
      </c>
      <c r="C10" s="21" t="s">
        <v>9</v>
      </c>
      <c r="D10" s="73" t="str">
        <f>B21</f>
        <v>sample name</v>
      </c>
      <c r="E10" s="74"/>
      <c r="F10" s="74"/>
      <c r="G10" s="77" t="str">
        <f>B22</f>
        <v>sample name</v>
      </c>
      <c r="H10" s="78"/>
      <c r="I10" s="78"/>
      <c r="J10" s="75" t="str">
        <f>B23</f>
        <v>sample name</v>
      </c>
      <c r="K10" s="76"/>
      <c r="L10" s="76"/>
      <c r="M10" s="27" t="s">
        <v>27</v>
      </c>
      <c r="N10" s="27" t="s">
        <v>27</v>
      </c>
      <c r="O10" s="23" t="s">
        <v>32</v>
      </c>
    </row>
    <row r="11" spans="1:15">
      <c r="A11" s="16" t="s">
        <v>37</v>
      </c>
      <c r="B11" s="60" t="s">
        <v>59</v>
      </c>
      <c r="C11" s="21" t="s">
        <v>10</v>
      </c>
      <c r="D11" s="74" t="s">
        <v>25</v>
      </c>
      <c r="E11" s="74" t="s">
        <v>25</v>
      </c>
      <c r="F11" s="74" t="s">
        <v>25</v>
      </c>
      <c r="G11" s="78" t="s">
        <v>25</v>
      </c>
      <c r="H11" s="78" t="s">
        <v>25</v>
      </c>
      <c r="I11" s="78" t="s">
        <v>25</v>
      </c>
      <c r="J11" s="76" t="s">
        <v>25</v>
      </c>
      <c r="K11" s="76" t="s">
        <v>25</v>
      </c>
      <c r="L11" s="76" t="s">
        <v>25</v>
      </c>
      <c r="M11" s="27" t="s">
        <v>27</v>
      </c>
      <c r="N11" s="27" t="s">
        <v>27</v>
      </c>
      <c r="O11" s="23" t="s">
        <v>33</v>
      </c>
    </row>
    <row r="12" spans="1:15">
      <c r="C12" s="21" t="s">
        <v>11</v>
      </c>
      <c r="D12" s="74" t="s">
        <v>25</v>
      </c>
      <c r="E12" s="74" t="s">
        <v>25</v>
      </c>
      <c r="F12" s="74" t="s">
        <v>25</v>
      </c>
      <c r="G12" s="78" t="s">
        <v>25</v>
      </c>
      <c r="H12" s="78" t="s">
        <v>25</v>
      </c>
      <c r="I12" s="78" t="s">
        <v>25</v>
      </c>
      <c r="J12" s="76" t="s">
        <v>25</v>
      </c>
      <c r="K12" s="76" t="s">
        <v>25</v>
      </c>
      <c r="L12" s="76" t="s">
        <v>25</v>
      </c>
      <c r="M12" s="27" t="s">
        <v>27</v>
      </c>
      <c r="N12" s="27" t="s">
        <v>27</v>
      </c>
      <c r="O12" s="23" t="s">
        <v>34</v>
      </c>
    </row>
    <row r="13" spans="1:15">
      <c r="C13" s="21" t="s">
        <v>12</v>
      </c>
      <c r="D13" s="74" t="s">
        <v>25</v>
      </c>
      <c r="E13" s="74" t="s">
        <v>25</v>
      </c>
      <c r="F13" s="74" t="s">
        <v>25</v>
      </c>
      <c r="G13" s="78" t="s">
        <v>25</v>
      </c>
      <c r="H13" s="78" t="s">
        <v>25</v>
      </c>
      <c r="I13" s="78" t="s">
        <v>25</v>
      </c>
      <c r="J13" s="76" t="s">
        <v>25</v>
      </c>
      <c r="K13" s="76" t="s">
        <v>25</v>
      </c>
      <c r="L13" s="76" t="s">
        <v>25</v>
      </c>
      <c r="M13" s="27" t="s">
        <v>27</v>
      </c>
      <c r="N13" s="27" t="s">
        <v>27</v>
      </c>
      <c r="O13" s="23" t="s">
        <v>35</v>
      </c>
    </row>
    <row r="14" spans="1:15">
      <c r="A14" s="16" t="s">
        <v>38</v>
      </c>
      <c r="B14" s="17" t="s">
        <v>60</v>
      </c>
      <c r="F14" s="69" t="s">
        <v>39</v>
      </c>
      <c r="G14" s="33"/>
      <c r="H14" s="33"/>
      <c r="I14" s="41" t="s">
        <v>42</v>
      </c>
      <c r="J14" s="33"/>
      <c r="K14" s="33"/>
      <c r="L14" s="33"/>
      <c r="M14" s="33"/>
      <c r="N14" s="33"/>
    </row>
    <row r="15" spans="1:15">
      <c r="A15" s="17" t="s">
        <v>62</v>
      </c>
      <c r="B15" s="17" t="s">
        <v>61</v>
      </c>
      <c r="F15" s="69" t="s">
        <v>40</v>
      </c>
      <c r="G15" s="33"/>
      <c r="H15" s="33"/>
      <c r="I15" s="42" t="s">
        <v>86</v>
      </c>
      <c r="J15" s="33"/>
      <c r="K15" s="33"/>
      <c r="L15" s="33"/>
      <c r="M15" s="33"/>
      <c r="N15" s="33"/>
    </row>
    <row r="16" spans="1:15">
      <c r="F16" s="33"/>
      <c r="G16" s="33"/>
      <c r="H16" s="33"/>
      <c r="I16" s="42"/>
      <c r="J16" s="33"/>
      <c r="K16" s="33"/>
      <c r="L16" s="33"/>
      <c r="M16" s="33"/>
      <c r="N16" s="33"/>
    </row>
    <row r="17" spans="1:15">
      <c r="B17" s="16" t="s">
        <v>21</v>
      </c>
      <c r="C17" s="16" t="s">
        <v>56</v>
      </c>
      <c r="D17" s="16"/>
      <c r="E17" s="16" t="s">
        <v>79</v>
      </c>
      <c r="F17" s="16"/>
    </row>
    <row r="18" spans="1:15" s="34" customFormat="1">
      <c r="A18" s="70" t="s">
        <v>3</v>
      </c>
      <c r="B18" s="85" t="s">
        <v>64</v>
      </c>
      <c r="C18" s="92" t="s">
        <v>63</v>
      </c>
      <c r="D18" s="93"/>
      <c r="E18" s="94" t="s">
        <v>65</v>
      </c>
      <c r="F18" s="95"/>
      <c r="G18" s="35"/>
    </row>
    <row r="19" spans="1:15" s="34" customFormat="1">
      <c r="A19" s="70" t="s">
        <v>5</v>
      </c>
      <c r="B19" s="85" t="s">
        <v>64</v>
      </c>
      <c r="C19" s="92" t="s">
        <v>63</v>
      </c>
      <c r="D19" s="93"/>
      <c r="E19" s="94" t="s">
        <v>65</v>
      </c>
      <c r="F19" s="95"/>
    </row>
    <row r="20" spans="1:15" s="34" customFormat="1">
      <c r="A20" s="70" t="s">
        <v>7</v>
      </c>
      <c r="B20" s="85" t="s">
        <v>64</v>
      </c>
      <c r="C20" s="92" t="s">
        <v>63</v>
      </c>
      <c r="D20" s="93"/>
      <c r="E20" s="94" t="s">
        <v>65</v>
      </c>
      <c r="F20" s="95"/>
    </row>
    <row r="21" spans="1:15" s="34" customFormat="1">
      <c r="A21" s="70" t="s">
        <v>45</v>
      </c>
      <c r="B21" s="85" t="s">
        <v>64</v>
      </c>
      <c r="C21" s="92" t="s">
        <v>63</v>
      </c>
      <c r="D21" s="93"/>
      <c r="E21" s="94" t="s">
        <v>65</v>
      </c>
      <c r="F21" s="95"/>
    </row>
    <row r="22" spans="1:15" s="34" customFormat="1">
      <c r="A22" s="70" t="s">
        <v>46</v>
      </c>
      <c r="B22" s="85" t="s">
        <v>64</v>
      </c>
      <c r="C22" s="92" t="s">
        <v>63</v>
      </c>
      <c r="D22" s="93"/>
      <c r="E22" s="94" t="s">
        <v>65</v>
      </c>
      <c r="F22" s="95"/>
    </row>
    <row r="23" spans="1:15" s="34" customFormat="1">
      <c r="A23" s="70" t="s">
        <v>47</v>
      </c>
      <c r="B23" s="85" t="s">
        <v>64</v>
      </c>
      <c r="C23" s="92" t="s">
        <v>63</v>
      </c>
      <c r="D23" s="93"/>
      <c r="E23" s="94" t="s">
        <v>65</v>
      </c>
      <c r="F23" s="95"/>
    </row>
    <row r="24" spans="1:15">
      <c r="A24" s="39"/>
      <c r="B24" s="39"/>
      <c r="C24" s="40"/>
      <c r="D24" s="40"/>
      <c r="E24" s="40"/>
      <c r="F24" s="40"/>
      <c r="K24" s="40"/>
      <c r="L24" s="40"/>
      <c r="M24" s="39"/>
      <c r="N24" s="39"/>
      <c r="O24" s="39"/>
    </row>
    <row r="26" spans="1:15">
      <c r="A26" s="16" t="s">
        <v>22</v>
      </c>
      <c r="B26" s="72" t="s">
        <v>57</v>
      </c>
    </row>
    <row r="27" spans="1:15">
      <c r="A27" s="16" t="s">
        <v>82</v>
      </c>
      <c r="B27" s="72"/>
    </row>
    <row r="28" spans="1:15">
      <c r="A28" s="16" t="s">
        <v>83</v>
      </c>
      <c r="B28" s="72" t="s">
        <v>81</v>
      </c>
    </row>
    <row r="29" spans="1:15">
      <c r="A29" s="16" t="s">
        <v>84</v>
      </c>
      <c r="B29" s="72"/>
    </row>
    <row r="30" spans="1:15">
      <c r="A30" s="18" t="s">
        <v>44</v>
      </c>
      <c r="C30" s="19"/>
      <c r="D30" s="20">
        <v>1</v>
      </c>
      <c r="E30" s="20">
        <v>2</v>
      </c>
      <c r="F30" s="20">
        <v>3</v>
      </c>
      <c r="G30" s="20">
        <v>4</v>
      </c>
      <c r="H30" s="20">
        <v>5</v>
      </c>
      <c r="I30" s="20">
        <v>6</v>
      </c>
      <c r="J30" s="20">
        <v>7</v>
      </c>
      <c r="K30" s="20">
        <v>8</v>
      </c>
      <c r="L30" s="20">
        <v>9</v>
      </c>
      <c r="M30" s="21">
        <v>10</v>
      </c>
      <c r="N30" s="21">
        <v>11</v>
      </c>
      <c r="O30" s="21">
        <v>12</v>
      </c>
    </row>
    <row r="31" spans="1:15">
      <c r="A31" s="16" t="s">
        <v>24</v>
      </c>
      <c r="B31" s="71" t="s">
        <v>66</v>
      </c>
      <c r="C31" s="22" t="s">
        <v>2</v>
      </c>
      <c r="D31" s="49" t="str">
        <f>B43</f>
        <v>sample name</v>
      </c>
      <c r="E31" s="50"/>
      <c r="F31" s="51"/>
      <c r="G31" s="52" t="str">
        <f>B44</f>
        <v>sample name</v>
      </c>
      <c r="H31" s="53"/>
      <c r="I31" s="54"/>
      <c r="J31" s="55" t="str">
        <f>B45</f>
        <v>sample name</v>
      </c>
      <c r="K31" s="56"/>
      <c r="L31" s="57"/>
      <c r="M31" s="25" t="s">
        <v>26</v>
      </c>
      <c r="N31" s="25" t="s">
        <v>26</v>
      </c>
      <c r="O31" s="23" t="s">
        <v>28</v>
      </c>
    </row>
    <row r="32" spans="1:15">
      <c r="A32" s="39"/>
      <c r="B32" s="64"/>
      <c r="C32" s="21" t="s">
        <v>4</v>
      </c>
      <c r="D32" s="24" t="s">
        <v>25</v>
      </c>
      <c r="E32" s="24" t="s">
        <v>25</v>
      </c>
      <c r="F32" s="24" t="s">
        <v>25</v>
      </c>
      <c r="G32" s="31" t="s">
        <v>25</v>
      </c>
      <c r="H32" s="31" t="s">
        <v>25</v>
      </c>
      <c r="I32" s="31" t="s">
        <v>25</v>
      </c>
      <c r="J32" s="47" t="s">
        <v>25</v>
      </c>
      <c r="K32" s="47" t="s">
        <v>25</v>
      </c>
      <c r="L32" s="47" t="s">
        <v>25</v>
      </c>
      <c r="M32" s="25" t="s">
        <v>26</v>
      </c>
      <c r="N32" s="25" t="s">
        <v>26</v>
      </c>
      <c r="O32" s="23" t="s">
        <v>29</v>
      </c>
    </row>
    <row r="33" spans="1:15">
      <c r="C33" s="21" t="s">
        <v>6</v>
      </c>
      <c r="D33" s="26" t="s">
        <v>25</v>
      </c>
      <c r="E33" s="26" t="s">
        <v>25</v>
      </c>
      <c r="F33" s="26" t="s">
        <v>25</v>
      </c>
      <c r="G33" s="32" t="s">
        <v>25</v>
      </c>
      <c r="H33" s="32" t="s">
        <v>25</v>
      </c>
      <c r="I33" s="32" t="s">
        <v>25</v>
      </c>
      <c r="J33" s="48" t="s">
        <v>25</v>
      </c>
      <c r="K33" s="48" t="s">
        <v>25</v>
      </c>
      <c r="L33" s="48" t="s">
        <v>25</v>
      </c>
      <c r="M33" s="25" t="s">
        <v>26</v>
      </c>
      <c r="N33" s="25" t="s">
        <v>26</v>
      </c>
      <c r="O33" s="23" t="s">
        <v>30</v>
      </c>
    </row>
    <row r="34" spans="1:15">
      <c r="A34" s="16"/>
      <c r="C34" s="21" t="s">
        <v>8</v>
      </c>
      <c r="D34" s="26" t="s">
        <v>25</v>
      </c>
      <c r="E34" s="26" t="s">
        <v>25</v>
      </c>
      <c r="F34" s="26" t="s">
        <v>25</v>
      </c>
      <c r="G34" s="32" t="s">
        <v>25</v>
      </c>
      <c r="H34" s="32" t="s">
        <v>25</v>
      </c>
      <c r="I34" s="32" t="s">
        <v>25</v>
      </c>
      <c r="J34" s="48" t="s">
        <v>25</v>
      </c>
      <c r="K34" s="48" t="s">
        <v>25</v>
      </c>
      <c r="L34" s="48" t="s">
        <v>25</v>
      </c>
      <c r="M34" s="25" t="s">
        <v>26</v>
      </c>
      <c r="N34" s="25" t="s">
        <v>26</v>
      </c>
      <c r="O34" s="23" t="s">
        <v>31</v>
      </c>
    </row>
    <row r="35" spans="1:15">
      <c r="A35" s="16" t="s">
        <v>36</v>
      </c>
      <c r="B35" s="60" t="str">
        <f>B10</f>
        <v>stock (concentration pfu/ml)</v>
      </c>
      <c r="C35" s="21" t="s">
        <v>9</v>
      </c>
      <c r="D35" s="73" t="str">
        <f>B46</f>
        <v>sample name</v>
      </c>
      <c r="E35" s="74"/>
      <c r="F35" s="74"/>
      <c r="G35" s="77" t="str">
        <f>B47</f>
        <v>sample name</v>
      </c>
      <c r="H35" s="78"/>
      <c r="I35" s="78"/>
      <c r="J35" s="75" t="str">
        <f>B48</f>
        <v>sample name</v>
      </c>
      <c r="K35" s="76"/>
      <c r="L35" s="76"/>
      <c r="M35" s="27" t="s">
        <v>27</v>
      </c>
      <c r="N35" s="27" t="s">
        <v>27</v>
      </c>
      <c r="O35" s="23" t="s">
        <v>32</v>
      </c>
    </row>
    <row r="36" spans="1:15">
      <c r="A36" s="16" t="s">
        <v>37</v>
      </c>
      <c r="B36" s="60" t="str">
        <f>B11</f>
        <v>dilution (concentration pfu/ml)</v>
      </c>
      <c r="C36" s="21" t="s">
        <v>10</v>
      </c>
      <c r="D36" s="74" t="s">
        <v>25</v>
      </c>
      <c r="E36" s="74" t="s">
        <v>25</v>
      </c>
      <c r="F36" s="74" t="s">
        <v>25</v>
      </c>
      <c r="G36" s="78" t="s">
        <v>25</v>
      </c>
      <c r="H36" s="78" t="s">
        <v>25</v>
      </c>
      <c r="I36" s="78" t="s">
        <v>25</v>
      </c>
      <c r="J36" s="76" t="s">
        <v>25</v>
      </c>
      <c r="K36" s="76" t="s">
        <v>25</v>
      </c>
      <c r="L36" s="76" t="s">
        <v>25</v>
      </c>
      <c r="M36" s="27" t="s">
        <v>27</v>
      </c>
      <c r="N36" s="27" t="s">
        <v>27</v>
      </c>
      <c r="O36" s="23" t="s">
        <v>33</v>
      </c>
    </row>
    <row r="37" spans="1:15">
      <c r="C37" s="21" t="s">
        <v>11</v>
      </c>
      <c r="D37" s="74" t="s">
        <v>25</v>
      </c>
      <c r="E37" s="74" t="s">
        <v>25</v>
      </c>
      <c r="F37" s="74" t="s">
        <v>25</v>
      </c>
      <c r="G37" s="78" t="s">
        <v>25</v>
      </c>
      <c r="H37" s="78" t="s">
        <v>25</v>
      </c>
      <c r="I37" s="78" t="s">
        <v>25</v>
      </c>
      <c r="J37" s="76" t="s">
        <v>25</v>
      </c>
      <c r="K37" s="76" t="s">
        <v>25</v>
      </c>
      <c r="L37" s="76" t="s">
        <v>25</v>
      </c>
      <c r="M37" s="27" t="s">
        <v>27</v>
      </c>
      <c r="N37" s="27" t="s">
        <v>27</v>
      </c>
      <c r="O37" s="23" t="s">
        <v>34</v>
      </c>
    </row>
    <row r="38" spans="1:15">
      <c r="C38" s="21" t="s">
        <v>12</v>
      </c>
      <c r="D38" s="74" t="s">
        <v>25</v>
      </c>
      <c r="E38" s="74" t="s">
        <v>25</v>
      </c>
      <c r="F38" s="74" t="s">
        <v>25</v>
      </c>
      <c r="G38" s="78" t="s">
        <v>25</v>
      </c>
      <c r="H38" s="78" t="s">
        <v>25</v>
      </c>
      <c r="I38" s="78" t="s">
        <v>25</v>
      </c>
      <c r="J38" s="76" t="s">
        <v>25</v>
      </c>
      <c r="K38" s="76" t="s">
        <v>25</v>
      </c>
      <c r="L38" s="76" t="s">
        <v>25</v>
      </c>
      <c r="M38" s="27" t="s">
        <v>27</v>
      </c>
      <c r="N38" s="27" t="s">
        <v>27</v>
      </c>
      <c r="O38" s="23" t="s">
        <v>35</v>
      </c>
    </row>
    <row r="39" spans="1:15">
      <c r="A39" s="16" t="s">
        <v>38</v>
      </c>
      <c r="B39" s="17" t="str">
        <f>B14</f>
        <v>XX µL stock + XX µL media (1/XX)</v>
      </c>
      <c r="F39" s="69" t="s">
        <v>39</v>
      </c>
      <c r="G39" s="33"/>
      <c r="H39" s="33"/>
      <c r="I39" s="41" t="s">
        <v>42</v>
      </c>
      <c r="J39" s="33"/>
      <c r="K39" s="33"/>
      <c r="L39" s="33"/>
      <c r="M39" s="33"/>
      <c r="N39" s="33"/>
    </row>
    <row r="40" spans="1:15">
      <c r="A40" s="17" t="str">
        <f>A15</f>
        <v>(Final = 1/XX)</v>
      </c>
      <c r="B40" s="17" t="str">
        <f>B15</f>
        <v>XX µL dilution + XX µL media (1/XX)</v>
      </c>
      <c r="F40" s="69" t="s">
        <v>40</v>
      </c>
      <c r="G40" s="33"/>
      <c r="H40" s="33"/>
      <c r="I40" s="42" t="s">
        <v>43</v>
      </c>
      <c r="J40" s="33"/>
      <c r="K40" s="33"/>
      <c r="L40" s="33"/>
      <c r="M40" s="33"/>
      <c r="N40" s="33"/>
    </row>
    <row r="41" spans="1:15">
      <c r="F41" s="69"/>
      <c r="G41" s="33"/>
      <c r="H41" s="33"/>
      <c r="I41" s="42"/>
      <c r="J41" s="33"/>
      <c r="K41" s="33"/>
      <c r="L41" s="33"/>
      <c r="M41" s="33"/>
      <c r="N41" s="33"/>
    </row>
    <row r="42" spans="1:15">
      <c r="B42" s="16" t="s">
        <v>21</v>
      </c>
      <c r="C42" s="16" t="s">
        <v>56</v>
      </c>
      <c r="D42" s="16"/>
      <c r="E42" s="16" t="s">
        <v>79</v>
      </c>
      <c r="F42" s="16"/>
    </row>
    <row r="43" spans="1:15">
      <c r="A43" s="70" t="s">
        <v>48</v>
      </c>
      <c r="B43" s="85" t="s">
        <v>64</v>
      </c>
      <c r="C43" s="92" t="s">
        <v>63</v>
      </c>
      <c r="D43" s="93"/>
      <c r="E43" s="94" t="s">
        <v>65</v>
      </c>
      <c r="F43" s="95"/>
      <c r="G43" s="35"/>
      <c r="H43" s="34"/>
      <c r="I43" s="34"/>
      <c r="J43" s="34"/>
      <c r="K43" s="34"/>
      <c r="L43" s="34"/>
      <c r="M43" s="34"/>
      <c r="N43" s="34"/>
      <c r="O43" s="34"/>
    </row>
    <row r="44" spans="1:15">
      <c r="A44" s="70" t="s">
        <v>49</v>
      </c>
      <c r="B44" s="85" t="s">
        <v>64</v>
      </c>
      <c r="C44" s="92" t="s">
        <v>63</v>
      </c>
      <c r="D44" s="93"/>
      <c r="E44" s="94" t="s">
        <v>65</v>
      </c>
      <c r="F44" s="95"/>
      <c r="G44" s="34"/>
      <c r="H44" s="34"/>
      <c r="I44" s="34"/>
      <c r="J44" s="34"/>
      <c r="K44" s="34"/>
      <c r="L44" s="34"/>
      <c r="M44" s="34"/>
      <c r="N44" s="34"/>
      <c r="O44" s="34"/>
    </row>
    <row r="45" spans="1:15">
      <c r="A45" s="70" t="s">
        <v>50</v>
      </c>
      <c r="B45" s="85" t="s">
        <v>64</v>
      </c>
      <c r="C45" s="92" t="s">
        <v>63</v>
      </c>
      <c r="D45" s="93"/>
      <c r="E45" s="94" t="s">
        <v>65</v>
      </c>
      <c r="F45" s="95"/>
      <c r="G45" s="34"/>
      <c r="H45" s="34"/>
      <c r="I45" s="34"/>
      <c r="J45" s="34"/>
      <c r="K45" s="34"/>
      <c r="L45" s="34"/>
      <c r="M45" s="34"/>
      <c r="N45" s="34"/>
      <c r="O45" s="34"/>
    </row>
    <row r="46" spans="1:15" s="34" customFormat="1">
      <c r="A46" s="70" t="s">
        <v>53</v>
      </c>
      <c r="B46" s="85" t="s">
        <v>64</v>
      </c>
      <c r="C46" s="92" t="s">
        <v>63</v>
      </c>
      <c r="D46" s="93"/>
      <c r="E46" s="94" t="s">
        <v>65</v>
      </c>
      <c r="F46" s="95"/>
    </row>
    <row r="47" spans="1:15" s="34" customFormat="1">
      <c r="A47" s="70" t="s">
        <v>54</v>
      </c>
      <c r="B47" s="85" t="s">
        <v>64</v>
      </c>
      <c r="C47" s="92" t="s">
        <v>63</v>
      </c>
      <c r="D47" s="93"/>
      <c r="E47" s="94" t="s">
        <v>65</v>
      </c>
      <c r="F47" s="95"/>
    </row>
    <row r="48" spans="1:15" s="34" customFormat="1">
      <c r="A48" s="70" t="s">
        <v>55</v>
      </c>
      <c r="B48" s="85" t="s">
        <v>64</v>
      </c>
      <c r="C48" s="92" t="s">
        <v>63</v>
      </c>
      <c r="D48" s="93"/>
      <c r="E48" s="94" t="s">
        <v>65</v>
      </c>
      <c r="F48" s="95"/>
    </row>
    <row r="51" spans="1:15">
      <c r="A51" s="16" t="s">
        <v>22</v>
      </c>
      <c r="B51" s="72" t="s">
        <v>57</v>
      </c>
    </row>
    <row r="52" spans="1:15">
      <c r="A52" s="16" t="s">
        <v>82</v>
      </c>
      <c r="B52" s="72"/>
    </row>
    <row r="53" spans="1:15">
      <c r="A53" s="16" t="s">
        <v>83</v>
      </c>
      <c r="B53" s="72" t="s">
        <v>81</v>
      </c>
    </row>
    <row r="54" spans="1:15">
      <c r="A54" s="16" t="s">
        <v>84</v>
      </c>
      <c r="B54" s="72"/>
    </row>
    <row r="55" spans="1:15">
      <c r="A55" s="18" t="s">
        <v>51</v>
      </c>
      <c r="C55" s="19"/>
      <c r="D55" s="20">
        <v>1</v>
      </c>
      <c r="E55" s="20">
        <v>2</v>
      </c>
      <c r="F55" s="20">
        <v>3</v>
      </c>
      <c r="G55" s="20">
        <v>4</v>
      </c>
      <c r="H55" s="20">
        <v>5</v>
      </c>
      <c r="I55" s="20">
        <v>6</v>
      </c>
      <c r="J55" s="20">
        <v>7</v>
      </c>
      <c r="K55" s="20">
        <v>8</v>
      </c>
      <c r="L55" s="20">
        <v>9</v>
      </c>
      <c r="M55" s="21">
        <v>10</v>
      </c>
      <c r="N55" s="21">
        <v>11</v>
      </c>
      <c r="O55" s="21">
        <v>12</v>
      </c>
    </row>
    <row r="56" spans="1:15">
      <c r="A56" s="16" t="s">
        <v>24</v>
      </c>
      <c r="B56" s="71" t="s">
        <v>66</v>
      </c>
      <c r="C56" s="22" t="s">
        <v>2</v>
      </c>
      <c r="D56" s="49" t="str">
        <f>B68</f>
        <v>sample name</v>
      </c>
      <c r="E56" s="50"/>
      <c r="F56" s="51"/>
      <c r="G56" s="52" t="str">
        <f>B69</f>
        <v>sample name</v>
      </c>
      <c r="H56" s="53"/>
      <c r="I56" s="54"/>
      <c r="J56" s="55" t="str">
        <f>B70</f>
        <v>sample name</v>
      </c>
      <c r="K56" s="56"/>
      <c r="L56" s="57"/>
      <c r="M56" s="25" t="s">
        <v>26</v>
      </c>
      <c r="N56" s="25" t="s">
        <v>26</v>
      </c>
      <c r="O56" s="23" t="s">
        <v>28</v>
      </c>
    </row>
    <row r="57" spans="1:15">
      <c r="A57" s="16" t="s">
        <v>80</v>
      </c>
      <c r="B57" s="72" t="s">
        <v>81</v>
      </c>
      <c r="C57" s="21" t="s">
        <v>4</v>
      </c>
      <c r="D57" s="24" t="s">
        <v>25</v>
      </c>
      <c r="E57" s="24" t="s">
        <v>25</v>
      </c>
      <c r="F57" s="24" t="s">
        <v>25</v>
      </c>
      <c r="G57" s="31" t="s">
        <v>25</v>
      </c>
      <c r="H57" s="31" t="s">
        <v>25</v>
      </c>
      <c r="I57" s="31" t="s">
        <v>25</v>
      </c>
      <c r="J57" s="47" t="s">
        <v>25</v>
      </c>
      <c r="K57" s="47" t="s">
        <v>25</v>
      </c>
      <c r="L57" s="47" t="s">
        <v>25</v>
      </c>
      <c r="M57" s="25" t="s">
        <v>26</v>
      </c>
      <c r="N57" s="25" t="s">
        <v>26</v>
      </c>
      <c r="O57" s="23" t="s">
        <v>29</v>
      </c>
    </row>
    <row r="58" spans="1:15">
      <c r="C58" s="21" t="s">
        <v>6</v>
      </c>
      <c r="D58" s="26" t="s">
        <v>25</v>
      </c>
      <c r="E58" s="26" t="s">
        <v>25</v>
      </c>
      <c r="F58" s="26" t="s">
        <v>25</v>
      </c>
      <c r="G58" s="32" t="s">
        <v>25</v>
      </c>
      <c r="H58" s="32" t="s">
        <v>25</v>
      </c>
      <c r="I58" s="32" t="s">
        <v>25</v>
      </c>
      <c r="J58" s="48" t="s">
        <v>25</v>
      </c>
      <c r="K58" s="48" t="s">
        <v>25</v>
      </c>
      <c r="L58" s="48" t="s">
        <v>25</v>
      </c>
      <c r="M58" s="25" t="s">
        <v>26</v>
      </c>
      <c r="N58" s="25" t="s">
        <v>26</v>
      </c>
      <c r="O58" s="23" t="s">
        <v>30</v>
      </c>
    </row>
    <row r="59" spans="1:15">
      <c r="A59" s="16"/>
      <c r="C59" s="21" t="s">
        <v>8</v>
      </c>
      <c r="D59" s="26" t="s">
        <v>25</v>
      </c>
      <c r="E59" s="26" t="s">
        <v>25</v>
      </c>
      <c r="F59" s="26" t="s">
        <v>25</v>
      </c>
      <c r="G59" s="32" t="s">
        <v>25</v>
      </c>
      <c r="H59" s="32" t="s">
        <v>25</v>
      </c>
      <c r="I59" s="32" t="s">
        <v>25</v>
      </c>
      <c r="J59" s="48" t="s">
        <v>25</v>
      </c>
      <c r="K59" s="48" t="s">
        <v>25</v>
      </c>
      <c r="L59" s="48" t="s">
        <v>25</v>
      </c>
      <c r="M59" s="25" t="s">
        <v>26</v>
      </c>
      <c r="N59" s="25" t="s">
        <v>26</v>
      </c>
      <c r="O59" s="23" t="s">
        <v>31</v>
      </c>
    </row>
    <row r="60" spans="1:15">
      <c r="A60" s="16" t="s">
        <v>36</v>
      </c>
      <c r="B60" s="60" t="str">
        <f>B10</f>
        <v>stock (concentration pfu/ml)</v>
      </c>
      <c r="C60" s="21" t="s">
        <v>9</v>
      </c>
      <c r="D60" s="73" t="str">
        <f>B71</f>
        <v>sample name</v>
      </c>
      <c r="E60" s="74"/>
      <c r="F60" s="74"/>
      <c r="G60" s="77" t="str">
        <f>B72</f>
        <v>sample name</v>
      </c>
      <c r="H60" s="78"/>
      <c r="I60" s="78"/>
      <c r="J60" s="75" t="str">
        <f>B73</f>
        <v>sample name</v>
      </c>
      <c r="K60" s="76"/>
      <c r="L60" s="76"/>
      <c r="M60" s="27" t="s">
        <v>27</v>
      </c>
      <c r="N60" s="27" t="s">
        <v>27</v>
      </c>
      <c r="O60" s="23" t="s">
        <v>32</v>
      </c>
    </row>
    <row r="61" spans="1:15">
      <c r="A61" s="16" t="s">
        <v>37</v>
      </c>
      <c r="B61" s="60" t="str">
        <f>B11</f>
        <v>dilution (concentration pfu/ml)</v>
      </c>
      <c r="C61" s="21" t="s">
        <v>10</v>
      </c>
      <c r="D61" s="74" t="s">
        <v>25</v>
      </c>
      <c r="E61" s="74" t="s">
        <v>25</v>
      </c>
      <c r="F61" s="74" t="s">
        <v>25</v>
      </c>
      <c r="G61" s="78" t="s">
        <v>25</v>
      </c>
      <c r="H61" s="78" t="s">
        <v>25</v>
      </c>
      <c r="I61" s="78" t="s">
        <v>25</v>
      </c>
      <c r="J61" s="76" t="s">
        <v>25</v>
      </c>
      <c r="K61" s="76" t="s">
        <v>25</v>
      </c>
      <c r="L61" s="76" t="s">
        <v>25</v>
      </c>
      <c r="M61" s="27" t="s">
        <v>27</v>
      </c>
      <c r="N61" s="27" t="s">
        <v>27</v>
      </c>
      <c r="O61" s="23" t="s">
        <v>33</v>
      </c>
    </row>
    <row r="62" spans="1:15">
      <c r="C62" s="21" t="s">
        <v>11</v>
      </c>
      <c r="D62" s="74" t="s">
        <v>25</v>
      </c>
      <c r="E62" s="74" t="s">
        <v>25</v>
      </c>
      <c r="F62" s="74" t="s">
        <v>25</v>
      </c>
      <c r="G62" s="78" t="s">
        <v>25</v>
      </c>
      <c r="H62" s="78" t="s">
        <v>25</v>
      </c>
      <c r="I62" s="78" t="s">
        <v>25</v>
      </c>
      <c r="J62" s="76" t="s">
        <v>25</v>
      </c>
      <c r="K62" s="76" t="s">
        <v>25</v>
      </c>
      <c r="L62" s="76" t="s">
        <v>25</v>
      </c>
      <c r="M62" s="27" t="s">
        <v>27</v>
      </c>
      <c r="N62" s="27" t="s">
        <v>27</v>
      </c>
      <c r="O62" s="23" t="s">
        <v>34</v>
      </c>
    </row>
    <row r="63" spans="1:15">
      <c r="C63" s="21" t="s">
        <v>12</v>
      </c>
      <c r="D63" s="74" t="s">
        <v>25</v>
      </c>
      <c r="E63" s="74" t="s">
        <v>25</v>
      </c>
      <c r="F63" s="74" t="s">
        <v>25</v>
      </c>
      <c r="G63" s="78" t="s">
        <v>25</v>
      </c>
      <c r="H63" s="78" t="s">
        <v>25</v>
      </c>
      <c r="I63" s="78" t="s">
        <v>25</v>
      </c>
      <c r="J63" s="76" t="s">
        <v>25</v>
      </c>
      <c r="K63" s="76" t="s">
        <v>25</v>
      </c>
      <c r="L63" s="76" t="s">
        <v>25</v>
      </c>
      <c r="M63" s="27" t="s">
        <v>27</v>
      </c>
      <c r="N63" s="27" t="s">
        <v>27</v>
      </c>
      <c r="O63" s="23" t="s">
        <v>35</v>
      </c>
    </row>
    <row r="64" spans="1:15">
      <c r="A64" s="16" t="s">
        <v>38</v>
      </c>
      <c r="B64" s="17" t="str">
        <f>B14</f>
        <v>XX µL stock + XX µL media (1/XX)</v>
      </c>
      <c r="F64" s="69" t="s">
        <v>39</v>
      </c>
      <c r="G64" s="33"/>
      <c r="H64" s="33"/>
      <c r="I64" s="41" t="s">
        <v>42</v>
      </c>
      <c r="J64" s="33"/>
      <c r="K64" s="33"/>
      <c r="L64" s="33"/>
      <c r="M64" s="33"/>
      <c r="N64" s="33"/>
    </row>
    <row r="65" spans="1:15">
      <c r="A65" s="17" t="str">
        <f>A15</f>
        <v>(Final = 1/XX)</v>
      </c>
      <c r="B65" s="17" t="str">
        <f>B15</f>
        <v>XX µL dilution + XX µL media (1/XX)</v>
      </c>
      <c r="F65" s="69" t="s">
        <v>40</v>
      </c>
      <c r="G65" s="33"/>
      <c r="H65" s="33"/>
      <c r="I65" s="42" t="s">
        <v>43</v>
      </c>
      <c r="J65" s="33"/>
      <c r="K65" s="33"/>
      <c r="L65" s="33"/>
      <c r="M65" s="33"/>
      <c r="N65" s="33"/>
    </row>
    <row r="66" spans="1:15">
      <c r="F66" s="33"/>
      <c r="G66" s="33"/>
      <c r="H66" s="33"/>
      <c r="I66" s="42"/>
      <c r="J66" s="33"/>
      <c r="K66" s="33"/>
      <c r="L66" s="33"/>
      <c r="M66" s="33"/>
      <c r="N66" s="33"/>
    </row>
    <row r="67" spans="1:15">
      <c r="B67" s="16" t="s">
        <v>21</v>
      </c>
      <c r="C67" s="16" t="s">
        <v>56</v>
      </c>
      <c r="D67" s="16"/>
      <c r="E67" s="16" t="s">
        <v>79</v>
      </c>
      <c r="F67" s="16"/>
    </row>
    <row r="68" spans="1:15">
      <c r="A68" s="70" t="s">
        <v>67</v>
      </c>
      <c r="B68" s="85" t="s">
        <v>64</v>
      </c>
      <c r="C68" s="92" t="s">
        <v>63</v>
      </c>
      <c r="D68" s="93"/>
      <c r="E68" s="94" t="s">
        <v>65</v>
      </c>
      <c r="F68" s="95"/>
      <c r="G68" s="35"/>
      <c r="H68" s="34"/>
      <c r="I68" s="34"/>
      <c r="J68" s="34"/>
      <c r="K68" s="34"/>
      <c r="L68" s="34"/>
      <c r="M68" s="34"/>
      <c r="N68" s="34"/>
      <c r="O68" s="34"/>
    </row>
    <row r="69" spans="1:15">
      <c r="A69" s="70" t="s">
        <v>68</v>
      </c>
      <c r="B69" s="85" t="s">
        <v>64</v>
      </c>
      <c r="C69" s="92" t="s">
        <v>63</v>
      </c>
      <c r="D69" s="93"/>
      <c r="E69" s="94" t="s">
        <v>65</v>
      </c>
      <c r="F69" s="95"/>
      <c r="G69" s="34"/>
      <c r="H69" s="34"/>
      <c r="I69" s="34"/>
      <c r="J69" s="34"/>
      <c r="K69" s="34"/>
      <c r="L69" s="34"/>
      <c r="M69" s="34"/>
      <c r="N69" s="34"/>
      <c r="O69" s="34"/>
    </row>
    <row r="70" spans="1:15">
      <c r="A70" s="70" t="s">
        <v>69</v>
      </c>
      <c r="B70" s="85" t="s">
        <v>64</v>
      </c>
      <c r="C70" s="92" t="s">
        <v>63</v>
      </c>
      <c r="D70" s="93"/>
      <c r="E70" s="94" t="s">
        <v>65</v>
      </c>
      <c r="F70" s="95"/>
      <c r="G70" s="34"/>
      <c r="H70" s="34"/>
      <c r="I70" s="34"/>
      <c r="J70" s="34"/>
      <c r="K70" s="34"/>
      <c r="L70" s="34"/>
      <c r="M70" s="34"/>
      <c r="N70" s="34"/>
      <c r="O70" s="34"/>
    </row>
    <row r="71" spans="1:15" s="34" customFormat="1">
      <c r="A71" s="70" t="s">
        <v>70</v>
      </c>
      <c r="B71" s="85" t="s">
        <v>64</v>
      </c>
      <c r="C71" s="92" t="s">
        <v>63</v>
      </c>
      <c r="D71" s="93"/>
      <c r="E71" s="94" t="s">
        <v>65</v>
      </c>
      <c r="F71" s="95"/>
    </row>
    <row r="72" spans="1:15" s="34" customFormat="1">
      <c r="A72" s="70" t="s">
        <v>71</v>
      </c>
      <c r="B72" s="85" t="s">
        <v>64</v>
      </c>
      <c r="C72" s="92" t="s">
        <v>63</v>
      </c>
      <c r="D72" s="93"/>
      <c r="E72" s="94" t="s">
        <v>65</v>
      </c>
      <c r="F72" s="95"/>
    </row>
    <row r="73" spans="1:15" s="34" customFormat="1">
      <c r="A73" s="70" t="s">
        <v>72</v>
      </c>
      <c r="B73" s="85" t="s">
        <v>64</v>
      </c>
      <c r="C73" s="92" t="s">
        <v>63</v>
      </c>
      <c r="D73" s="93"/>
      <c r="E73" s="94" t="s">
        <v>65</v>
      </c>
      <c r="F73" s="95"/>
    </row>
    <row r="76" spans="1:15">
      <c r="A76" s="16" t="s">
        <v>22</v>
      </c>
      <c r="B76" s="72" t="s">
        <v>57</v>
      </c>
    </row>
    <row r="77" spans="1:15">
      <c r="A77" s="16" t="s">
        <v>82</v>
      </c>
      <c r="B77" s="72"/>
    </row>
    <row r="78" spans="1:15">
      <c r="A78" s="16" t="s">
        <v>83</v>
      </c>
      <c r="B78" s="72" t="s">
        <v>81</v>
      </c>
    </row>
    <row r="79" spans="1:15">
      <c r="A79" s="16" t="s">
        <v>84</v>
      </c>
      <c r="B79" s="72"/>
    </row>
    <row r="80" spans="1:15">
      <c r="A80" s="18" t="s">
        <v>52</v>
      </c>
      <c r="C80" s="19"/>
      <c r="D80" s="20">
        <v>1</v>
      </c>
      <c r="E80" s="20">
        <v>2</v>
      </c>
      <c r="F80" s="20">
        <v>3</v>
      </c>
      <c r="G80" s="20">
        <v>4</v>
      </c>
      <c r="H80" s="20">
        <v>5</v>
      </c>
      <c r="I80" s="20">
        <v>6</v>
      </c>
      <c r="J80" s="20">
        <v>7</v>
      </c>
      <c r="K80" s="20">
        <v>8</v>
      </c>
      <c r="L80" s="20">
        <v>9</v>
      </c>
      <c r="M80" s="21">
        <v>10</v>
      </c>
      <c r="N80" s="21">
        <v>11</v>
      </c>
      <c r="O80" s="21">
        <v>12</v>
      </c>
    </row>
    <row r="81" spans="1:15">
      <c r="A81" s="16" t="s">
        <v>24</v>
      </c>
      <c r="B81" s="71" t="s">
        <v>66</v>
      </c>
      <c r="C81" s="22" t="s">
        <v>2</v>
      </c>
      <c r="D81" s="49" t="str">
        <f>B93</f>
        <v>sample name</v>
      </c>
      <c r="E81" s="50"/>
      <c r="F81" s="51"/>
      <c r="G81" s="52" t="str">
        <f>B94</f>
        <v>sample name</v>
      </c>
      <c r="H81" s="53"/>
      <c r="I81" s="54"/>
      <c r="J81" s="55" t="str">
        <f>B95</f>
        <v>sample name</v>
      </c>
      <c r="K81" s="56"/>
      <c r="L81" s="57"/>
      <c r="M81" s="25" t="s">
        <v>26</v>
      </c>
      <c r="N81" s="25" t="s">
        <v>26</v>
      </c>
      <c r="O81" s="23" t="s">
        <v>28</v>
      </c>
    </row>
    <row r="82" spans="1:15">
      <c r="A82" s="16" t="s">
        <v>80</v>
      </c>
      <c r="B82" s="72" t="s">
        <v>81</v>
      </c>
      <c r="C82" s="21" t="s">
        <v>4</v>
      </c>
      <c r="D82" s="24" t="s">
        <v>25</v>
      </c>
      <c r="E82" s="24" t="s">
        <v>25</v>
      </c>
      <c r="F82" s="24" t="s">
        <v>25</v>
      </c>
      <c r="G82" s="31" t="s">
        <v>25</v>
      </c>
      <c r="H82" s="31" t="s">
        <v>25</v>
      </c>
      <c r="I82" s="31" t="s">
        <v>25</v>
      </c>
      <c r="J82" s="47" t="s">
        <v>25</v>
      </c>
      <c r="K82" s="47" t="s">
        <v>25</v>
      </c>
      <c r="L82" s="47" t="s">
        <v>25</v>
      </c>
      <c r="M82" s="25" t="s">
        <v>26</v>
      </c>
      <c r="N82" s="25" t="s">
        <v>26</v>
      </c>
      <c r="O82" s="23" t="s">
        <v>29</v>
      </c>
    </row>
    <row r="83" spans="1:15">
      <c r="C83" s="21" t="s">
        <v>6</v>
      </c>
      <c r="D83" s="26" t="s">
        <v>25</v>
      </c>
      <c r="E83" s="26" t="s">
        <v>25</v>
      </c>
      <c r="F83" s="26" t="s">
        <v>25</v>
      </c>
      <c r="G83" s="32" t="s">
        <v>25</v>
      </c>
      <c r="H83" s="32" t="s">
        <v>25</v>
      </c>
      <c r="I83" s="32" t="s">
        <v>25</v>
      </c>
      <c r="J83" s="48" t="s">
        <v>25</v>
      </c>
      <c r="K83" s="48" t="s">
        <v>25</v>
      </c>
      <c r="L83" s="48" t="s">
        <v>25</v>
      </c>
      <c r="M83" s="25" t="s">
        <v>26</v>
      </c>
      <c r="N83" s="25" t="s">
        <v>26</v>
      </c>
      <c r="O83" s="23" t="s">
        <v>30</v>
      </c>
    </row>
    <row r="84" spans="1:15">
      <c r="A84" s="16"/>
      <c r="C84" s="21" t="s">
        <v>8</v>
      </c>
      <c r="D84" s="26" t="s">
        <v>25</v>
      </c>
      <c r="E84" s="26" t="s">
        <v>25</v>
      </c>
      <c r="F84" s="26" t="s">
        <v>25</v>
      </c>
      <c r="G84" s="32" t="s">
        <v>25</v>
      </c>
      <c r="H84" s="32" t="s">
        <v>25</v>
      </c>
      <c r="I84" s="32" t="s">
        <v>25</v>
      </c>
      <c r="J84" s="48" t="s">
        <v>25</v>
      </c>
      <c r="K84" s="48" t="s">
        <v>25</v>
      </c>
      <c r="L84" s="48" t="s">
        <v>25</v>
      </c>
      <c r="M84" s="25" t="s">
        <v>26</v>
      </c>
      <c r="N84" s="25" t="s">
        <v>26</v>
      </c>
      <c r="O84" s="23" t="s">
        <v>31</v>
      </c>
    </row>
    <row r="85" spans="1:15">
      <c r="A85" s="16" t="s">
        <v>36</v>
      </c>
      <c r="B85" s="60" t="str">
        <f>B10</f>
        <v>stock (concentration pfu/ml)</v>
      </c>
      <c r="C85" s="21" t="s">
        <v>9</v>
      </c>
      <c r="D85" s="73" t="str">
        <f>B96</f>
        <v>sample name</v>
      </c>
      <c r="E85" s="74"/>
      <c r="F85" s="74"/>
      <c r="G85" s="77" t="str">
        <f>B97</f>
        <v>sample name</v>
      </c>
      <c r="H85" s="78"/>
      <c r="I85" s="78"/>
      <c r="J85" s="75" t="str">
        <f>B98</f>
        <v>sample name</v>
      </c>
      <c r="K85" s="76"/>
      <c r="L85" s="76"/>
      <c r="M85" s="27" t="s">
        <v>27</v>
      </c>
      <c r="N85" s="27" t="s">
        <v>27</v>
      </c>
      <c r="O85" s="23" t="s">
        <v>32</v>
      </c>
    </row>
    <row r="86" spans="1:15">
      <c r="A86" s="16" t="s">
        <v>37</v>
      </c>
      <c r="B86" s="60" t="str">
        <f>B11</f>
        <v>dilution (concentration pfu/ml)</v>
      </c>
      <c r="C86" s="21" t="s">
        <v>10</v>
      </c>
      <c r="D86" s="74" t="s">
        <v>25</v>
      </c>
      <c r="E86" s="74" t="s">
        <v>25</v>
      </c>
      <c r="F86" s="74" t="s">
        <v>25</v>
      </c>
      <c r="G86" s="78" t="s">
        <v>25</v>
      </c>
      <c r="H86" s="78" t="s">
        <v>25</v>
      </c>
      <c r="I86" s="78" t="s">
        <v>25</v>
      </c>
      <c r="J86" s="76" t="s">
        <v>25</v>
      </c>
      <c r="K86" s="76" t="s">
        <v>25</v>
      </c>
      <c r="L86" s="76" t="s">
        <v>25</v>
      </c>
      <c r="M86" s="27" t="s">
        <v>27</v>
      </c>
      <c r="N86" s="27" t="s">
        <v>27</v>
      </c>
      <c r="O86" s="23" t="s">
        <v>33</v>
      </c>
    </row>
    <row r="87" spans="1:15">
      <c r="C87" s="21" t="s">
        <v>11</v>
      </c>
      <c r="D87" s="74" t="s">
        <v>25</v>
      </c>
      <c r="E87" s="74" t="s">
        <v>25</v>
      </c>
      <c r="F87" s="74" t="s">
        <v>25</v>
      </c>
      <c r="G87" s="78" t="s">
        <v>25</v>
      </c>
      <c r="H87" s="78" t="s">
        <v>25</v>
      </c>
      <c r="I87" s="78" t="s">
        <v>25</v>
      </c>
      <c r="J87" s="76" t="s">
        <v>25</v>
      </c>
      <c r="K87" s="76" t="s">
        <v>25</v>
      </c>
      <c r="L87" s="76" t="s">
        <v>25</v>
      </c>
      <c r="M87" s="27" t="s">
        <v>27</v>
      </c>
      <c r="N87" s="27" t="s">
        <v>27</v>
      </c>
      <c r="O87" s="23" t="s">
        <v>34</v>
      </c>
    </row>
    <row r="88" spans="1:15">
      <c r="C88" s="21" t="s">
        <v>12</v>
      </c>
      <c r="D88" s="74" t="s">
        <v>25</v>
      </c>
      <c r="E88" s="74" t="s">
        <v>25</v>
      </c>
      <c r="F88" s="74" t="s">
        <v>25</v>
      </c>
      <c r="G88" s="78" t="s">
        <v>25</v>
      </c>
      <c r="H88" s="78" t="s">
        <v>25</v>
      </c>
      <c r="I88" s="78" t="s">
        <v>25</v>
      </c>
      <c r="J88" s="76" t="s">
        <v>25</v>
      </c>
      <c r="K88" s="76" t="s">
        <v>25</v>
      </c>
      <c r="L88" s="76" t="s">
        <v>25</v>
      </c>
      <c r="M88" s="27" t="s">
        <v>27</v>
      </c>
      <c r="N88" s="27" t="s">
        <v>27</v>
      </c>
      <c r="O88" s="23" t="s">
        <v>35</v>
      </c>
    </row>
    <row r="89" spans="1:15">
      <c r="A89" s="16" t="s">
        <v>38</v>
      </c>
      <c r="B89" s="17" t="str">
        <f>B14</f>
        <v>XX µL stock + XX µL media (1/XX)</v>
      </c>
      <c r="F89" s="69" t="s">
        <v>39</v>
      </c>
      <c r="G89" s="33"/>
      <c r="H89" s="33"/>
      <c r="I89" s="41" t="s">
        <v>42</v>
      </c>
      <c r="J89" s="33"/>
      <c r="K89" s="33"/>
      <c r="L89" s="33"/>
      <c r="M89" s="33"/>
      <c r="N89" s="33"/>
    </row>
    <row r="90" spans="1:15">
      <c r="A90" s="17" t="str">
        <f>A15</f>
        <v>(Final = 1/XX)</v>
      </c>
      <c r="B90" s="17" t="str">
        <f>B15</f>
        <v>XX µL dilution + XX µL media (1/XX)</v>
      </c>
      <c r="F90" s="69" t="s">
        <v>40</v>
      </c>
      <c r="G90" s="33"/>
      <c r="H90" s="33"/>
      <c r="I90" s="42" t="s">
        <v>43</v>
      </c>
      <c r="J90" s="33"/>
      <c r="K90" s="33"/>
      <c r="L90" s="33"/>
      <c r="M90" s="33"/>
      <c r="N90" s="33"/>
    </row>
    <row r="91" spans="1:15">
      <c r="F91" s="33"/>
      <c r="G91" s="33"/>
      <c r="H91" s="33"/>
      <c r="I91" s="42"/>
      <c r="J91" s="33"/>
      <c r="K91" s="33"/>
      <c r="L91" s="33"/>
      <c r="M91" s="33"/>
      <c r="N91" s="33"/>
    </row>
    <row r="92" spans="1:15">
      <c r="B92" s="16" t="s">
        <v>21</v>
      </c>
      <c r="C92" s="16" t="s">
        <v>56</v>
      </c>
      <c r="D92" s="16"/>
      <c r="E92" s="16" t="s">
        <v>79</v>
      </c>
      <c r="F92" s="16"/>
    </row>
    <row r="93" spans="1:15">
      <c r="A93" s="70" t="s">
        <v>73</v>
      </c>
      <c r="B93" s="85" t="s">
        <v>64</v>
      </c>
      <c r="C93" s="92" t="s">
        <v>63</v>
      </c>
      <c r="D93" s="93"/>
      <c r="E93" s="94" t="s">
        <v>65</v>
      </c>
      <c r="F93" s="95"/>
      <c r="G93" s="35"/>
      <c r="H93" s="34"/>
      <c r="I93" s="34"/>
      <c r="J93" s="34"/>
      <c r="K93" s="34"/>
      <c r="L93" s="34"/>
      <c r="M93" s="34"/>
      <c r="N93" s="34"/>
      <c r="O93" s="34"/>
    </row>
    <row r="94" spans="1:15">
      <c r="A94" s="70" t="s">
        <v>74</v>
      </c>
      <c r="B94" s="85" t="s">
        <v>64</v>
      </c>
      <c r="C94" s="92" t="s">
        <v>63</v>
      </c>
      <c r="D94" s="93"/>
      <c r="E94" s="94" t="s">
        <v>65</v>
      </c>
      <c r="F94" s="95"/>
      <c r="G94" s="34"/>
      <c r="H94" s="34"/>
      <c r="I94" s="34"/>
      <c r="J94" s="34"/>
      <c r="K94" s="34"/>
      <c r="L94" s="34"/>
      <c r="M94" s="34"/>
      <c r="N94" s="34"/>
      <c r="O94" s="34"/>
    </row>
    <row r="95" spans="1:15">
      <c r="A95" s="70" t="s">
        <v>75</v>
      </c>
      <c r="B95" s="85" t="s">
        <v>64</v>
      </c>
      <c r="C95" s="92" t="s">
        <v>63</v>
      </c>
      <c r="D95" s="93"/>
      <c r="E95" s="94" t="s">
        <v>65</v>
      </c>
      <c r="F95" s="95"/>
      <c r="G95" s="34"/>
      <c r="H95" s="34"/>
      <c r="I95" s="34"/>
      <c r="J95" s="34"/>
      <c r="K95" s="34"/>
      <c r="L95" s="34"/>
      <c r="M95" s="34"/>
      <c r="N95" s="34"/>
      <c r="O95" s="34"/>
    </row>
    <row r="96" spans="1:15" s="34" customFormat="1">
      <c r="A96" s="70" t="s">
        <v>76</v>
      </c>
      <c r="B96" s="85" t="s">
        <v>64</v>
      </c>
      <c r="C96" s="92" t="s">
        <v>63</v>
      </c>
      <c r="D96" s="93"/>
      <c r="E96" s="94" t="s">
        <v>65</v>
      </c>
      <c r="F96" s="95"/>
    </row>
    <row r="97" spans="1:6" s="34" customFormat="1">
      <c r="A97" s="70" t="s">
        <v>77</v>
      </c>
      <c r="B97" s="85" t="s">
        <v>64</v>
      </c>
      <c r="C97" s="92" t="s">
        <v>63</v>
      </c>
      <c r="D97" s="93"/>
      <c r="E97" s="94" t="s">
        <v>65</v>
      </c>
      <c r="F97" s="95"/>
    </row>
    <row r="98" spans="1:6" s="34" customFormat="1">
      <c r="A98" s="70" t="s">
        <v>78</v>
      </c>
      <c r="B98" s="85" t="s">
        <v>64</v>
      </c>
      <c r="C98" s="92" t="s">
        <v>63</v>
      </c>
      <c r="D98" s="93"/>
      <c r="E98" s="94" t="s">
        <v>65</v>
      </c>
      <c r="F98" s="95"/>
    </row>
  </sheetData>
  <mergeCells count="48">
    <mergeCell ref="C69:D69"/>
    <mergeCell ref="E69:F69"/>
    <mergeCell ref="C98:D98"/>
    <mergeCell ref="E98:F98"/>
    <mergeCell ref="C97:D97"/>
    <mergeCell ref="E97:F97"/>
    <mergeCell ref="C96:D96"/>
    <mergeCell ref="E96:F96"/>
    <mergeCell ref="C94:D94"/>
    <mergeCell ref="E94:F94"/>
    <mergeCell ref="C95:D95"/>
    <mergeCell ref="E95:F95"/>
    <mergeCell ref="C70:D70"/>
    <mergeCell ref="E70:F70"/>
    <mergeCell ref="C93:D93"/>
    <mergeCell ref="E93:F93"/>
    <mergeCell ref="C23:D23"/>
    <mergeCell ref="E23:F23"/>
    <mergeCell ref="C22:D22"/>
    <mergeCell ref="E22:F22"/>
    <mergeCell ref="C21:D21"/>
    <mergeCell ref="E21:F21"/>
    <mergeCell ref="C18:D18"/>
    <mergeCell ref="C19:D19"/>
    <mergeCell ref="C20:D20"/>
    <mergeCell ref="E18:F18"/>
    <mergeCell ref="E19:F19"/>
    <mergeCell ref="E20:F20"/>
    <mergeCell ref="C43:D43"/>
    <mergeCell ref="E43:F43"/>
    <mergeCell ref="C68:D68"/>
    <mergeCell ref="E68:F68"/>
    <mergeCell ref="C44:D44"/>
    <mergeCell ref="E44:F44"/>
    <mergeCell ref="C45:D45"/>
    <mergeCell ref="E45:F45"/>
    <mergeCell ref="C48:D48"/>
    <mergeCell ref="E48:F48"/>
    <mergeCell ref="C47:D47"/>
    <mergeCell ref="E47:F47"/>
    <mergeCell ref="C46:D46"/>
    <mergeCell ref="E46:F46"/>
    <mergeCell ref="C73:D73"/>
    <mergeCell ref="E73:F73"/>
    <mergeCell ref="C72:D72"/>
    <mergeCell ref="E72:F72"/>
    <mergeCell ref="C71:D71"/>
    <mergeCell ref="E71:F71"/>
  </mergeCells>
  <phoneticPr fontId="9" type="noConversion"/>
  <pageMargins left="0.7" right="0.7" top="0.75" bottom="0.75" header="0.3" footer="0.3"/>
  <pageSetup paperSize="9" scale="54" orientation="portrait" horizontalDpi="0" verticalDpi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"/>
  <sheetViews>
    <sheetView topLeftCell="A130" workbookViewId="0">
      <selection activeCell="K151" sqref="K151"/>
    </sheetView>
  </sheetViews>
  <sheetFormatPr defaultColWidth="8.875" defaultRowHeight="15.75"/>
  <cols>
    <col min="1" max="1" width="9.375" customWidth="1"/>
    <col min="2" max="2" width="8.875" customWidth="1"/>
    <col min="5" max="6" width="9.875" bestFit="1" customWidth="1"/>
    <col min="7" max="7" width="9.125" bestFit="1" customWidth="1"/>
    <col min="10" max="10" width="9.875" bestFit="1" customWidth="1"/>
    <col min="18" max="18" width="11.5" customWidth="1"/>
    <col min="20" max="20" width="8.875" customWidth="1"/>
  </cols>
  <sheetData>
    <row r="1" spans="1:20">
      <c r="A1" t="s">
        <v>85</v>
      </c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/>
    </row>
    <row r="3" spans="1:20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2"/>
      <c r="O3" s="4" t="s">
        <v>0</v>
      </c>
    </row>
    <row r="4" spans="1:20">
      <c r="A4" s="1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6">
        <v>100</v>
      </c>
    </row>
    <row r="5" spans="1:20">
      <c r="A5" s="1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"/>
      <c r="O5" s="6">
        <v>200</v>
      </c>
    </row>
    <row r="6" spans="1:20">
      <c r="A6" s="1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"/>
      <c r="O6" s="6">
        <v>400</v>
      </c>
    </row>
    <row r="7" spans="1:20">
      <c r="A7" s="1" t="s">
        <v>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"/>
      <c r="O7" s="6">
        <v>800</v>
      </c>
      <c r="R7" s="7"/>
      <c r="S7" s="7"/>
    </row>
    <row r="8" spans="1:20">
      <c r="A8" s="1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/>
      <c r="O8" s="6">
        <v>1600</v>
      </c>
      <c r="R8" s="7"/>
      <c r="S8" s="7"/>
    </row>
    <row r="9" spans="1:20">
      <c r="A9" s="1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"/>
      <c r="O9" s="8" t="s">
        <v>41</v>
      </c>
      <c r="R9" s="7"/>
      <c r="S9" s="9"/>
    </row>
    <row r="10" spans="1:20">
      <c r="A10" s="1" t="s">
        <v>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"/>
      <c r="O10" s="6">
        <v>6400</v>
      </c>
      <c r="S10" s="15"/>
      <c r="T10" s="14"/>
    </row>
    <row r="11" spans="1:20">
      <c r="A11" s="1" t="s">
        <v>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2"/>
      <c r="O11" s="6">
        <v>12800</v>
      </c>
      <c r="S11" s="10"/>
      <c r="T11" s="11"/>
    </row>
    <row r="12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S12" s="6"/>
      <c r="T12" s="6"/>
    </row>
    <row r="13" spans="1:20">
      <c r="K13" t="s">
        <v>13</v>
      </c>
      <c r="L13" t="e">
        <f>AVERAGE(L8:L11,K8:K11)</f>
        <v>#DIV/0!</v>
      </c>
    </row>
    <row r="14" spans="1:20">
      <c r="K14" s="29">
        <v>0.5</v>
      </c>
      <c r="L14" s="30" t="e">
        <f>L13/2</f>
        <v>#DIV/0!</v>
      </c>
    </row>
    <row r="15" spans="1:20">
      <c r="K15" s="28"/>
      <c r="L15" s="6"/>
      <c r="M15" s="6"/>
    </row>
    <row r="16" spans="1:20">
      <c r="A16" t="s">
        <v>3</v>
      </c>
      <c r="B16" s="15" t="s">
        <v>15</v>
      </c>
      <c r="D16" t="s">
        <v>5</v>
      </c>
      <c r="E16" s="15" t="s">
        <v>15</v>
      </c>
      <c r="F16" s="15"/>
      <c r="G16" t="s">
        <v>7</v>
      </c>
      <c r="H16" s="15" t="s">
        <v>15</v>
      </c>
      <c r="J16" t="s">
        <v>45</v>
      </c>
      <c r="K16" s="15" t="s">
        <v>15</v>
      </c>
      <c r="M16" t="s">
        <v>46</v>
      </c>
      <c r="N16" s="15" t="s">
        <v>15</v>
      </c>
      <c r="O16" s="15"/>
      <c r="P16" t="s">
        <v>47</v>
      </c>
      <c r="Q16" s="15" t="s">
        <v>15</v>
      </c>
    </row>
    <row r="17" spans="1:17" s="80" customFormat="1">
      <c r="A17" s="68" t="e">
        <f>AVERAGE(B4:D4)</f>
        <v>#DIV/0!</v>
      </c>
      <c r="B17" s="79" t="str">
        <f>Worksheet!E18</f>
        <v>XX</v>
      </c>
      <c r="D17" s="68" t="e">
        <f>AVERAGE(E4:G4)</f>
        <v>#DIV/0!</v>
      </c>
      <c r="E17" s="79" t="str">
        <f>Worksheet!E19</f>
        <v>XX</v>
      </c>
      <c r="G17" s="68" t="e">
        <f>AVERAGE(H4:J4)</f>
        <v>#DIV/0!</v>
      </c>
      <c r="H17" s="81" t="str">
        <f>Worksheet!E20</f>
        <v>XX</v>
      </c>
      <c r="J17" s="68" t="e">
        <f>AVERAGE(B8:D8)</f>
        <v>#DIV/0!</v>
      </c>
      <c r="K17" s="81" t="str">
        <f>Worksheet!E21</f>
        <v>XX</v>
      </c>
      <c r="M17" s="68" t="e">
        <f>AVERAGE(E8:G8)</f>
        <v>#DIV/0!</v>
      </c>
      <c r="N17" s="81" t="str">
        <f>Worksheet!E22</f>
        <v>XX</v>
      </c>
      <c r="P17" s="68" t="e">
        <f>AVERAGE(H8:J8)</f>
        <v>#DIV/0!</v>
      </c>
      <c r="Q17" s="81" t="str">
        <f>Worksheet!E23</f>
        <v>XX</v>
      </c>
    </row>
    <row r="18" spans="1:17" s="80" customFormat="1">
      <c r="A18" s="68" t="e">
        <f>AVERAGE(B5:D5)</f>
        <v>#DIV/0!</v>
      </c>
      <c r="B18" s="82" t="e">
        <f xml:space="preserve"> B17*2</f>
        <v>#VALUE!</v>
      </c>
      <c r="D18" s="68" t="e">
        <f>AVERAGE(E5:G5)</f>
        <v>#DIV/0!</v>
      </c>
      <c r="E18" s="82" t="e">
        <f xml:space="preserve"> E17*2</f>
        <v>#VALUE!</v>
      </c>
      <c r="G18" s="68" t="e">
        <f t="shared" ref="G18:G20" si="0">AVERAGE(H5:J5)</f>
        <v>#DIV/0!</v>
      </c>
      <c r="H18" s="82" t="e">
        <f t="shared" ref="H18:H20" si="1" xml:space="preserve"> 2*H17</f>
        <v>#VALUE!</v>
      </c>
      <c r="J18" s="68" t="e">
        <f>AVERAGE(B9:D9)</f>
        <v>#DIV/0!</v>
      </c>
      <c r="K18" s="82" t="e">
        <f xml:space="preserve"> K17*2</f>
        <v>#VALUE!</v>
      </c>
      <c r="M18" s="68" t="e">
        <f>AVERAGE(E9:G9)</f>
        <v>#DIV/0!</v>
      </c>
      <c r="N18" s="82" t="e">
        <f xml:space="preserve"> N17*2</f>
        <v>#VALUE!</v>
      </c>
      <c r="P18" s="68" t="e">
        <f>AVERAGE(H9:J9)</f>
        <v>#DIV/0!</v>
      </c>
      <c r="Q18" s="82" t="e">
        <f t="shared" ref="Q18:Q20" si="2" xml:space="preserve"> 2*Q17</f>
        <v>#VALUE!</v>
      </c>
    </row>
    <row r="19" spans="1:17" s="80" customFormat="1">
      <c r="A19" s="68" t="e">
        <f>AVERAGE(B6:D6)</f>
        <v>#DIV/0!</v>
      </c>
      <c r="B19" s="82" t="e">
        <f xml:space="preserve"> B18*2</f>
        <v>#VALUE!</v>
      </c>
      <c r="D19" s="68" t="e">
        <f t="shared" ref="D19" si="3">AVERAGE(E6:G6)</f>
        <v>#DIV/0!</v>
      </c>
      <c r="E19" s="82" t="e">
        <f xml:space="preserve"> E18*2</f>
        <v>#VALUE!</v>
      </c>
      <c r="G19" s="68" t="e">
        <f t="shared" si="0"/>
        <v>#DIV/0!</v>
      </c>
      <c r="H19" s="82" t="e">
        <f t="shared" si="1"/>
        <v>#VALUE!</v>
      </c>
      <c r="J19" s="68" t="e">
        <f>AVERAGE(B10:D10)</f>
        <v>#DIV/0!</v>
      </c>
      <c r="K19" s="82" t="e">
        <f xml:space="preserve"> K18*2</f>
        <v>#VALUE!</v>
      </c>
      <c r="M19" s="68" t="e">
        <f>AVERAGE(E10:G10)</f>
        <v>#DIV/0!</v>
      </c>
      <c r="N19" s="82" t="e">
        <f xml:space="preserve"> N18*2</f>
        <v>#VALUE!</v>
      </c>
      <c r="P19" s="68" t="e">
        <f>AVERAGE(H10:J10)</f>
        <v>#DIV/0!</v>
      </c>
      <c r="Q19" s="82" t="e">
        <f t="shared" si="2"/>
        <v>#VALUE!</v>
      </c>
    </row>
    <row r="20" spans="1:17" s="80" customFormat="1">
      <c r="A20" s="68" t="e">
        <f>AVERAGE(B7:D7)</f>
        <v>#DIV/0!</v>
      </c>
      <c r="B20" s="82" t="e">
        <f xml:space="preserve"> 2*B19</f>
        <v>#VALUE!</v>
      </c>
      <c r="D20" s="68" t="e">
        <f>AVERAGE(E7:G7)</f>
        <v>#DIV/0!</v>
      </c>
      <c r="E20" s="82" t="e">
        <f xml:space="preserve"> 2*E19</f>
        <v>#VALUE!</v>
      </c>
      <c r="G20" s="68" t="e">
        <f t="shared" si="0"/>
        <v>#DIV/0!</v>
      </c>
      <c r="H20" s="82" t="e">
        <f t="shared" si="1"/>
        <v>#VALUE!</v>
      </c>
      <c r="J20" s="68" t="e">
        <f>AVERAGE(B11:D11)</f>
        <v>#DIV/0!</v>
      </c>
      <c r="K20" s="82" t="e">
        <f xml:space="preserve"> 2*K19</f>
        <v>#VALUE!</v>
      </c>
      <c r="M20" s="68" t="e">
        <f>AVERAGE(E11:G11)</f>
        <v>#DIV/0!</v>
      </c>
      <c r="N20" s="82" t="e">
        <f xml:space="preserve"> 2*N19</f>
        <v>#VALUE!</v>
      </c>
      <c r="P20" s="68" t="e">
        <f>AVERAGE(H11:J11)</f>
        <v>#DIV/0!</v>
      </c>
      <c r="Q20" s="82" t="e">
        <f t="shared" si="2"/>
        <v>#VALUE!</v>
      </c>
    </row>
    <row r="23" spans="1:17">
      <c r="A23" s="15" t="s">
        <v>14</v>
      </c>
      <c r="B23" s="15" t="s">
        <v>1</v>
      </c>
      <c r="C23" s="6"/>
      <c r="D23" s="15" t="s">
        <v>14</v>
      </c>
      <c r="E23" s="15" t="s">
        <v>1</v>
      </c>
      <c r="G23" s="15" t="s">
        <v>14</v>
      </c>
      <c r="H23" s="15" t="s">
        <v>1</v>
      </c>
      <c r="J23" s="15" t="s">
        <v>14</v>
      </c>
      <c r="K23" s="15" t="s">
        <v>1</v>
      </c>
      <c r="L23" s="6"/>
      <c r="M23" s="15" t="s">
        <v>14</v>
      </c>
      <c r="N23" s="15" t="s">
        <v>1</v>
      </c>
      <c r="P23" s="15" t="s">
        <v>14</v>
      </c>
      <c r="Q23" s="15" t="s">
        <v>1</v>
      </c>
    </row>
    <row r="24" spans="1:17">
      <c r="A24" s="12" t="s">
        <v>65</v>
      </c>
      <c r="B24" s="13" t="s">
        <v>65</v>
      </c>
      <c r="C24" s="6"/>
      <c r="D24" s="12" t="s">
        <v>65</v>
      </c>
      <c r="E24" s="13" t="s">
        <v>65</v>
      </c>
      <c r="G24" s="12" t="s">
        <v>65</v>
      </c>
      <c r="H24" s="13" t="s">
        <v>65</v>
      </c>
      <c r="J24" s="12" t="s">
        <v>65</v>
      </c>
      <c r="K24" s="13" t="s">
        <v>65</v>
      </c>
      <c r="L24" s="6"/>
      <c r="M24" s="12" t="s">
        <v>65</v>
      </c>
      <c r="N24" s="13" t="s">
        <v>65</v>
      </c>
      <c r="P24" s="12" t="s">
        <v>65</v>
      </c>
      <c r="Q24" s="13" t="s">
        <v>65</v>
      </c>
    </row>
    <row r="25" spans="1:17">
      <c r="A25" s="12" t="s">
        <v>65</v>
      </c>
      <c r="B25" s="13" t="s">
        <v>65</v>
      </c>
      <c r="C25" s="6"/>
      <c r="D25" s="12" t="s">
        <v>65</v>
      </c>
      <c r="E25" s="13" t="s">
        <v>65</v>
      </c>
      <c r="G25" s="12" t="s">
        <v>65</v>
      </c>
      <c r="H25" s="13" t="s">
        <v>65</v>
      </c>
      <c r="J25" s="12" t="s">
        <v>65</v>
      </c>
      <c r="K25" s="13" t="s">
        <v>65</v>
      </c>
      <c r="L25" s="6"/>
      <c r="M25" s="12" t="s">
        <v>65</v>
      </c>
      <c r="N25" s="13" t="s">
        <v>65</v>
      </c>
      <c r="P25" s="12" t="s">
        <v>65</v>
      </c>
      <c r="Q25" s="13" t="s">
        <v>65</v>
      </c>
    </row>
    <row r="26" spans="1:17">
      <c r="A26" s="15" t="s">
        <v>18</v>
      </c>
      <c r="B26" t="e">
        <f>EXP($L$14*INDEX(LINEST(LN(B24:B25),A24:A25),1,1))*EXP(INDEX(LINEST(LN(B24:B25),A24:A25),1,2))</f>
        <v>#DIV/0!</v>
      </c>
      <c r="C26" s="6"/>
      <c r="D26" s="15" t="s">
        <v>18</v>
      </c>
      <c r="E26" t="e">
        <f>EXP($L$14*INDEX(LINEST(LN(E24:E25),D24:D25),1,1))*EXP(INDEX(LINEST(LN(E24:E25),D24:D25),1,2))</f>
        <v>#DIV/0!</v>
      </c>
      <c r="G26" s="15" t="s">
        <v>18</v>
      </c>
      <c r="H26" t="e">
        <f>EXP($L$14*INDEX(LINEST(LN(H24:H25),G24:G25),1,1))*EXP(INDEX(LINEST(LN(H24:H25),G24:G25),1,2))</f>
        <v>#DIV/0!</v>
      </c>
      <c r="J26" s="15" t="s">
        <v>18</v>
      </c>
      <c r="K26" t="e">
        <f>EXP($L$14*INDEX(LINEST(LN(K24:K25),J24:J25),1,1))*EXP(INDEX(LINEST(LN(K24:K25),J24:J25),1,2))</f>
        <v>#DIV/0!</v>
      </c>
      <c r="L26" s="6"/>
      <c r="M26" s="15" t="s">
        <v>18</v>
      </c>
      <c r="N26" t="e">
        <f>EXP($L$14*INDEX(LINEST(LN(N24:N25),M24:M25),1,1))*EXP(INDEX(LINEST(LN(N24:N25),M24:M25),1,2))</f>
        <v>#DIV/0!</v>
      </c>
      <c r="P26" s="15" t="s">
        <v>18</v>
      </c>
      <c r="Q26" t="e">
        <f>EXP($L$14*INDEX(LINEST(LN(Q24:Q25),P24:P25),1,1))*EXP(INDEX(LINEST(LN(Q24:Q25),P24:P25),1,2))</f>
        <v>#DIV/0!</v>
      </c>
    </row>
    <row r="27" spans="1:17">
      <c r="A27" s="15" t="s">
        <v>19</v>
      </c>
      <c r="B27" t="e">
        <f>LOG(B26,2)</f>
        <v>#DIV/0!</v>
      </c>
      <c r="C27" s="6"/>
      <c r="D27" s="15" t="s">
        <v>19</v>
      </c>
      <c r="E27" t="e">
        <f>LOG(E26,2)</f>
        <v>#DIV/0!</v>
      </c>
      <c r="G27" s="15" t="s">
        <v>19</v>
      </c>
      <c r="H27" t="e">
        <f>LOG(H26,2)</f>
        <v>#DIV/0!</v>
      </c>
      <c r="J27" s="15" t="s">
        <v>19</v>
      </c>
      <c r="K27" t="e">
        <f>LOG(K26,2)</f>
        <v>#DIV/0!</v>
      </c>
      <c r="L27" s="6"/>
      <c r="M27" s="15" t="s">
        <v>19</v>
      </c>
      <c r="N27" t="e">
        <f>LOG(N26,2)</f>
        <v>#DIV/0!</v>
      </c>
      <c r="P27" s="15" t="s">
        <v>19</v>
      </c>
      <c r="Q27" t="e">
        <f>LOG(Q26,2)</f>
        <v>#DIV/0!</v>
      </c>
    </row>
    <row r="28" spans="1:17">
      <c r="D28" s="6"/>
    </row>
    <row r="29" spans="1:17">
      <c r="A29" s="37"/>
      <c r="B29" s="99" t="s">
        <v>21</v>
      </c>
      <c r="C29" s="99"/>
      <c r="D29" s="99"/>
      <c r="E29" s="43" t="s">
        <v>56</v>
      </c>
      <c r="F29" s="38" t="s">
        <v>1</v>
      </c>
      <c r="G29" s="36" t="s">
        <v>19</v>
      </c>
      <c r="O29" t="s">
        <v>20</v>
      </c>
      <c r="P29" s="15" t="s">
        <v>14</v>
      </c>
      <c r="Q29" s="15" t="s">
        <v>1</v>
      </c>
    </row>
    <row r="30" spans="1:17">
      <c r="A30" s="44" t="str">
        <f>Worksheet!A18</f>
        <v>Sample 1</v>
      </c>
      <c r="B30" s="96" t="str">
        <f>Worksheet!B18</f>
        <v>sample name</v>
      </c>
      <c r="C30" s="97"/>
      <c r="D30" s="98"/>
      <c r="E30" s="58" t="str">
        <f>Worksheet!C18</f>
        <v>dd/mm/yy</v>
      </c>
      <c r="F30" s="59" t="str">
        <f>Worksheet!E18</f>
        <v>XX</v>
      </c>
      <c r="G30" s="46" t="e">
        <f xml:space="preserve"> B27</f>
        <v>#DIV/0!</v>
      </c>
      <c r="O30" s="15" t="s">
        <v>16</v>
      </c>
      <c r="P30" s="12" t="s">
        <v>65</v>
      </c>
      <c r="Q30" s="13" t="s">
        <v>65</v>
      </c>
    </row>
    <row r="31" spans="1:17">
      <c r="A31" s="44" t="str">
        <f>Worksheet!A19</f>
        <v>Sample 2</v>
      </c>
      <c r="B31" s="96" t="str">
        <f>Worksheet!B19</f>
        <v>sample name</v>
      </c>
      <c r="C31" s="97"/>
      <c r="D31" s="98"/>
      <c r="E31" s="58" t="str">
        <f>Worksheet!C19</f>
        <v>dd/mm/yy</v>
      </c>
      <c r="F31" s="59" t="str">
        <f>Worksheet!E19</f>
        <v>XX</v>
      </c>
      <c r="G31" s="46" t="e">
        <f xml:space="preserve"> E27</f>
        <v>#DIV/0!</v>
      </c>
      <c r="O31" s="15" t="s">
        <v>17</v>
      </c>
      <c r="P31" s="12" t="s">
        <v>65</v>
      </c>
      <c r="Q31" s="13" t="s">
        <v>65</v>
      </c>
    </row>
    <row r="32" spans="1:17">
      <c r="A32" s="44" t="str">
        <f>Worksheet!A20</f>
        <v>Sample 3</v>
      </c>
      <c r="B32" s="96" t="str">
        <f>Worksheet!B20</f>
        <v>sample name</v>
      </c>
      <c r="C32" s="97"/>
      <c r="D32" s="98"/>
      <c r="E32" s="58" t="str">
        <f>Worksheet!C20</f>
        <v>dd/mm/yy</v>
      </c>
      <c r="F32" s="59" t="str">
        <f>Worksheet!E20</f>
        <v>XX</v>
      </c>
      <c r="G32" s="46" t="e">
        <f xml:space="preserve"> H27</f>
        <v>#DIV/0!</v>
      </c>
      <c r="P32" s="15" t="s">
        <v>18</v>
      </c>
      <c r="Q32" t="e">
        <f>EXP($L$14*INDEX(LINEST(LN(Q30:Q31),P30:P31),1,1))*EXP(INDEX(LINEST(LN(Q30:Q31),P30:P31),1,2))</f>
        <v>#DIV/0!</v>
      </c>
    </row>
    <row r="33" spans="1:17">
      <c r="A33" s="61" t="str">
        <f>Worksheet!A21</f>
        <v>Sample 4</v>
      </c>
      <c r="B33" s="96" t="str">
        <f>Worksheet!B21</f>
        <v>sample name</v>
      </c>
      <c r="C33" s="97"/>
      <c r="D33" s="98"/>
      <c r="E33" s="61" t="str">
        <f>Worksheet!C21</f>
        <v>dd/mm/yy</v>
      </c>
      <c r="F33" s="62" t="str">
        <f>Worksheet!E21</f>
        <v>XX</v>
      </c>
      <c r="G33" s="46" t="e">
        <f>K27</f>
        <v>#DIV/0!</v>
      </c>
      <c r="P33" s="15" t="s">
        <v>19</v>
      </c>
      <c r="Q33" t="e">
        <f>LOG(Q32,2)</f>
        <v>#DIV/0!</v>
      </c>
    </row>
    <row r="34" spans="1:17">
      <c r="A34" s="61" t="str">
        <f>Worksheet!A22</f>
        <v>Sample 5</v>
      </c>
      <c r="B34" s="96" t="str">
        <f>Worksheet!B22</f>
        <v>sample name</v>
      </c>
      <c r="C34" s="97"/>
      <c r="D34" s="98"/>
      <c r="E34" s="61" t="str">
        <f>Worksheet!C22</f>
        <v>dd/mm/yy</v>
      </c>
      <c r="F34" s="62" t="str">
        <f>Worksheet!E22</f>
        <v>XX</v>
      </c>
      <c r="G34" s="46" t="e">
        <f>N27</f>
        <v>#DIV/0!</v>
      </c>
    </row>
    <row r="35" spans="1:17">
      <c r="A35" s="61" t="str">
        <f>Worksheet!A23</f>
        <v>Sample 6</v>
      </c>
      <c r="B35" s="96" t="str">
        <f>Worksheet!B23</f>
        <v>sample name</v>
      </c>
      <c r="C35" s="97"/>
      <c r="D35" s="98"/>
      <c r="E35" s="61" t="str">
        <f>Worksheet!C23</f>
        <v>dd/mm/yy</v>
      </c>
      <c r="F35" s="62" t="str">
        <f>Worksheet!E23</f>
        <v>XX</v>
      </c>
      <c r="G35" s="46" t="e">
        <f>Q27</f>
        <v>#DIV/0!</v>
      </c>
    </row>
    <row r="41" spans="1:17">
      <c r="A41" t="s">
        <v>85</v>
      </c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3"/>
    </row>
    <row r="43" spans="1:17">
      <c r="A43" s="1"/>
      <c r="B43" s="1">
        <v>1</v>
      </c>
      <c r="C43" s="1">
        <v>2</v>
      </c>
      <c r="D43" s="1">
        <v>3</v>
      </c>
      <c r="E43" s="1">
        <v>4</v>
      </c>
      <c r="F43" s="1">
        <v>5</v>
      </c>
      <c r="G43" s="1">
        <v>6</v>
      </c>
      <c r="H43" s="1">
        <v>7</v>
      </c>
      <c r="I43" s="1">
        <v>8</v>
      </c>
      <c r="J43" s="1">
        <v>9</v>
      </c>
      <c r="K43" s="1">
        <v>10</v>
      </c>
      <c r="L43" s="1">
        <v>11</v>
      </c>
      <c r="M43" s="1">
        <v>12</v>
      </c>
      <c r="N43" s="2"/>
      <c r="O43" s="4" t="s">
        <v>0</v>
      </c>
    </row>
    <row r="44" spans="1:17">
      <c r="A44" s="1" t="s">
        <v>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2"/>
      <c r="O44" s="6">
        <v>100</v>
      </c>
    </row>
    <row r="45" spans="1:17">
      <c r="A45" s="1" t="s">
        <v>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2"/>
      <c r="O45" s="6">
        <v>200</v>
      </c>
    </row>
    <row r="46" spans="1:17">
      <c r="A46" s="1" t="s">
        <v>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2"/>
      <c r="O46" s="6">
        <v>400</v>
      </c>
    </row>
    <row r="47" spans="1:17">
      <c r="A47" s="1" t="s">
        <v>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2"/>
      <c r="O47" s="6">
        <v>800</v>
      </c>
    </row>
    <row r="48" spans="1:17">
      <c r="A48" s="1" t="s">
        <v>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2"/>
      <c r="O48" s="6">
        <v>1600</v>
      </c>
    </row>
    <row r="49" spans="1:17">
      <c r="A49" s="1" t="s">
        <v>10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2"/>
      <c r="O49" s="8" t="s">
        <v>41</v>
      </c>
    </row>
    <row r="50" spans="1:17">
      <c r="A50" s="1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2"/>
      <c r="O50" s="6">
        <v>6400</v>
      </c>
    </row>
    <row r="51" spans="1:17">
      <c r="A51" s="1" t="s">
        <v>12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2"/>
      <c r="O51" s="6">
        <v>12800</v>
      </c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7">
      <c r="K53" t="s">
        <v>13</v>
      </c>
      <c r="L53" t="e">
        <f>AVERAGE(L48:L51,K48:K51)</f>
        <v>#DIV/0!</v>
      </c>
    </row>
    <row r="54" spans="1:17">
      <c r="K54" s="29">
        <v>0.5</v>
      </c>
      <c r="L54" s="30" t="e">
        <f>L53/2</f>
        <v>#DIV/0!</v>
      </c>
    </row>
    <row r="55" spans="1:17">
      <c r="K55" s="28"/>
      <c r="L55" s="6"/>
      <c r="M55" s="6"/>
    </row>
    <row r="56" spans="1:17">
      <c r="A56" t="s">
        <v>48</v>
      </c>
      <c r="B56" s="15" t="s">
        <v>15</v>
      </c>
      <c r="D56" t="s">
        <v>49</v>
      </c>
      <c r="E56" s="15" t="s">
        <v>15</v>
      </c>
      <c r="F56" s="15"/>
      <c r="G56" t="s">
        <v>50</v>
      </c>
      <c r="H56" s="15" t="s">
        <v>15</v>
      </c>
      <c r="J56" t="s">
        <v>53</v>
      </c>
      <c r="K56" s="15" t="s">
        <v>15</v>
      </c>
      <c r="M56" t="s">
        <v>54</v>
      </c>
      <c r="N56" s="15" t="s">
        <v>15</v>
      </c>
      <c r="O56" s="15"/>
      <c r="P56" t="s">
        <v>55</v>
      </c>
      <c r="Q56" s="15" t="s">
        <v>15</v>
      </c>
    </row>
    <row r="57" spans="1:17" s="80" customFormat="1">
      <c r="A57" s="68" t="e">
        <f>AVERAGE(B44:D44)</f>
        <v>#DIV/0!</v>
      </c>
      <c r="B57" s="79" t="str">
        <f>Worksheet!E43</f>
        <v>XX</v>
      </c>
      <c r="D57" s="68" t="e">
        <f>AVERAGE(E44:G44)</f>
        <v>#DIV/0!</v>
      </c>
      <c r="E57" s="79" t="str">
        <f>Worksheet!E44</f>
        <v>XX</v>
      </c>
      <c r="G57" s="68" t="e">
        <f>AVERAGE(H44:J44)</f>
        <v>#DIV/0!</v>
      </c>
      <c r="H57" s="81" t="str">
        <f>Worksheet!E45</f>
        <v>XX</v>
      </c>
      <c r="J57" s="68" t="e">
        <f>AVERAGE(B48:D48)</f>
        <v>#DIV/0!</v>
      </c>
      <c r="K57" s="81" t="str">
        <f>Worksheet!E46</f>
        <v>XX</v>
      </c>
      <c r="M57" s="68" t="e">
        <f>AVERAGE(E48:G48)</f>
        <v>#DIV/0!</v>
      </c>
      <c r="N57" s="81" t="str">
        <f>Worksheet!E47</f>
        <v>XX</v>
      </c>
      <c r="P57" s="68" t="e">
        <f>AVERAGE(H48:J48)</f>
        <v>#DIV/0!</v>
      </c>
      <c r="Q57" s="81" t="str">
        <f>Worksheet!E48</f>
        <v>XX</v>
      </c>
    </row>
    <row r="58" spans="1:17" s="80" customFormat="1">
      <c r="A58" s="68" t="e">
        <f>AVERAGE(B45:D45)</f>
        <v>#DIV/0!</v>
      </c>
      <c r="B58" s="82" t="e">
        <f xml:space="preserve"> B57*2</f>
        <v>#VALUE!</v>
      </c>
      <c r="D58" s="68" t="e">
        <f>AVERAGE(E45:G45)</f>
        <v>#DIV/0!</v>
      </c>
      <c r="E58" s="82" t="e">
        <f xml:space="preserve"> E57*2</f>
        <v>#VALUE!</v>
      </c>
      <c r="G58" s="68" t="e">
        <f t="shared" ref="G58:G60" si="4">AVERAGE(H45:J45)</f>
        <v>#DIV/0!</v>
      </c>
      <c r="H58" s="82" t="e">
        <f t="shared" ref="H58:H60" si="5" xml:space="preserve"> 2*H57</f>
        <v>#VALUE!</v>
      </c>
      <c r="J58" s="68" t="e">
        <f>AVERAGE(B49:D49)</f>
        <v>#DIV/0!</v>
      </c>
      <c r="K58" s="82" t="e">
        <f xml:space="preserve"> K57*2</f>
        <v>#VALUE!</v>
      </c>
      <c r="M58" s="68" t="e">
        <f>AVERAGE(E49:G49)</f>
        <v>#DIV/0!</v>
      </c>
      <c r="N58" s="82" t="e">
        <f xml:space="preserve"> N57*2</f>
        <v>#VALUE!</v>
      </c>
      <c r="P58" s="68" t="e">
        <f>AVERAGE(H49:J49)</f>
        <v>#DIV/0!</v>
      </c>
      <c r="Q58" s="82" t="e">
        <f t="shared" ref="Q58:Q60" si="6" xml:space="preserve"> 2*Q57</f>
        <v>#VALUE!</v>
      </c>
    </row>
    <row r="59" spans="1:17" s="80" customFormat="1">
      <c r="A59" s="68" t="e">
        <f>AVERAGE(B46:D46)</f>
        <v>#DIV/0!</v>
      </c>
      <c r="B59" s="82" t="e">
        <f xml:space="preserve"> B58*2</f>
        <v>#VALUE!</v>
      </c>
      <c r="D59" s="68" t="e">
        <f t="shared" ref="D59" si="7">AVERAGE(E46:G46)</f>
        <v>#DIV/0!</v>
      </c>
      <c r="E59" s="82" t="e">
        <f xml:space="preserve"> E58*2</f>
        <v>#VALUE!</v>
      </c>
      <c r="G59" s="68" t="e">
        <f t="shared" si="4"/>
        <v>#DIV/0!</v>
      </c>
      <c r="H59" s="82" t="e">
        <f t="shared" si="5"/>
        <v>#VALUE!</v>
      </c>
      <c r="J59" s="68" t="e">
        <f>AVERAGE(B50:D50)</f>
        <v>#DIV/0!</v>
      </c>
      <c r="K59" s="82" t="e">
        <f xml:space="preserve"> K58*2</f>
        <v>#VALUE!</v>
      </c>
      <c r="M59" s="68" t="e">
        <f>AVERAGE(E50:G50)</f>
        <v>#DIV/0!</v>
      </c>
      <c r="N59" s="82" t="e">
        <f xml:space="preserve"> N58*2</f>
        <v>#VALUE!</v>
      </c>
      <c r="P59" s="68" t="e">
        <f>AVERAGE(H50:J50)</f>
        <v>#DIV/0!</v>
      </c>
      <c r="Q59" s="82" t="e">
        <f t="shared" si="6"/>
        <v>#VALUE!</v>
      </c>
    </row>
    <row r="60" spans="1:17" s="80" customFormat="1">
      <c r="A60" s="68" t="e">
        <f>AVERAGE(B47:D47)</f>
        <v>#DIV/0!</v>
      </c>
      <c r="B60" s="82" t="e">
        <f xml:space="preserve"> 2*B59</f>
        <v>#VALUE!</v>
      </c>
      <c r="D60" s="68" t="e">
        <f>AVERAGE(E47:G47)</f>
        <v>#DIV/0!</v>
      </c>
      <c r="E60" s="82" t="e">
        <f xml:space="preserve"> 2*E59</f>
        <v>#VALUE!</v>
      </c>
      <c r="G60" s="68" t="e">
        <f t="shared" si="4"/>
        <v>#DIV/0!</v>
      </c>
      <c r="H60" s="82" t="e">
        <f t="shared" si="5"/>
        <v>#VALUE!</v>
      </c>
      <c r="J60" s="68" t="e">
        <f>AVERAGE(B51:D51)</f>
        <v>#DIV/0!</v>
      </c>
      <c r="K60" s="82" t="e">
        <f xml:space="preserve"> 2*K59</f>
        <v>#VALUE!</v>
      </c>
      <c r="M60" s="68" t="e">
        <f>AVERAGE(E51:G51)</f>
        <v>#DIV/0!</v>
      </c>
      <c r="N60" s="82" t="e">
        <f xml:space="preserve"> 2*N59</f>
        <v>#VALUE!</v>
      </c>
      <c r="P60" s="68" t="e">
        <f>AVERAGE(H51:J51)</f>
        <v>#DIV/0!</v>
      </c>
      <c r="Q60" s="82" t="e">
        <f t="shared" si="6"/>
        <v>#VALUE!</v>
      </c>
    </row>
    <row r="63" spans="1:17">
      <c r="A63" s="15" t="s">
        <v>14</v>
      </c>
      <c r="B63" s="15" t="s">
        <v>1</v>
      </c>
      <c r="C63" s="6"/>
      <c r="D63" s="15" t="s">
        <v>14</v>
      </c>
      <c r="E63" s="15" t="s">
        <v>1</v>
      </c>
      <c r="G63" s="15" t="s">
        <v>14</v>
      </c>
      <c r="H63" s="15" t="s">
        <v>1</v>
      </c>
      <c r="J63" s="15" t="s">
        <v>14</v>
      </c>
      <c r="K63" s="15" t="s">
        <v>1</v>
      </c>
      <c r="L63" s="6"/>
      <c r="M63" s="15" t="s">
        <v>14</v>
      </c>
      <c r="N63" s="15" t="s">
        <v>1</v>
      </c>
      <c r="P63" s="15" t="s">
        <v>14</v>
      </c>
      <c r="Q63" s="15" t="s">
        <v>1</v>
      </c>
    </row>
    <row r="64" spans="1:17">
      <c r="A64" s="12" t="s">
        <v>65</v>
      </c>
      <c r="B64" s="13" t="s">
        <v>65</v>
      </c>
      <c r="C64" s="6"/>
      <c r="D64" s="12" t="s">
        <v>65</v>
      </c>
      <c r="E64" s="13" t="s">
        <v>65</v>
      </c>
      <c r="G64" s="12" t="s">
        <v>65</v>
      </c>
      <c r="H64" s="13" t="s">
        <v>65</v>
      </c>
      <c r="J64" s="12" t="s">
        <v>65</v>
      </c>
      <c r="K64" s="13" t="s">
        <v>65</v>
      </c>
      <c r="L64" s="6"/>
      <c r="M64" s="12" t="s">
        <v>65</v>
      </c>
      <c r="N64" s="13" t="s">
        <v>65</v>
      </c>
      <c r="P64" s="12" t="s">
        <v>65</v>
      </c>
      <c r="Q64" s="13" t="s">
        <v>65</v>
      </c>
    </row>
    <row r="65" spans="1:17">
      <c r="A65" s="12" t="s">
        <v>65</v>
      </c>
      <c r="B65" s="13" t="s">
        <v>65</v>
      </c>
      <c r="C65" s="6"/>
      <c r="D65" s="12" t="s">
        <v>65</v>
      </c>
      <c r="E65" s="13" t="s">
        <v>65</v>
      </c>
      <c r="G65" s="12" t="s">
        <v>65</v>
      </c>
      <c r="H65" s="13" t="s">
        <v>65</v>
      </c>
      <c r="J65" s="12" t="s">
        <v>65</v>
      </c>
      <c r="K65" s="13" t="s">
        <v>65</v>
      </c>
      <c r="L65" s="6"/>
      <c r="M65" s="12" t="s">
        <v>65</v>
      </c>
      <c r="N65" s="13" t="s">
        <v>65</v>
      </c>
      <c r="P65" s="12" t="s">
        <v>65</v>
      </c>
      <c r="Q65" s="13" t="s">
        <v>65</v>
      </c>
    </row>
    <row r="66" spans="1:17">
      <c r="A66" s="15" t="s">
        <v>18</v>
      </c>
      <c r="B66" t="e">
        <f>EXP($L$14*INDEX(LINEST(LN(B64:B65),A64:A65),1,1))*EXP(INDEX(LINEST(LN(B64:B65),A64:A65),1,2))</f>
        <v>#DIV/0!</v>
      </c>
      <c r="C66" s="6"/>
      <c r="D66" s="15" t="s">
        <v>18</v>
      </c>
      <c r="E66" t="e">
        <f>EXP($L$14*INDEX(LINEST(LN(E64:E65),D64:D65),1,1))*EXP(INDEX(LINEST(LN(E64:E65),D64:D65),1,2))</f>
        <v>#DIV/0!</v>
      </c>
      <c r="G66" s="15" t="s">
        <v>18</v>
      </c>
      <c r="H66" t="e">
        <f>EXP($L$14*INDEX(LINEST(LN(H64:H65),G64:G65),1,1))*EXP(INDEX(LINEST(LN(H64:H65),G64:G65),1,2))</f>
        <v>#DIV/0!</v>
      </c>
      <c r="J66" s="15" t="s">
        <v>18</v>
      </c>
      <c r="K66" t="e">
        <f>EXP($L$14*INDEX(LINEST(LN(K64:K65),J64:J65),1,1))*EXP(INDEX(LINEST(LN(K64:K65),J64:J65),1,2))</f>
        <v>#DIV/0!</v>
      </c>
      <c r="L66" s="6"/>
      <c r="M66" s="15" t="s">
        <v>18</v>
      </c>
      <c r="N66" t="e">
        <f>EXP($L$14*INDEX(LINEST(LN(N64:N65),M64:M65),1,1))*EXP(INDEX(LINEST(LN(N64:N65),M64:M65),1,2))</f>
        <v>#DIV/0!</v>
      </c>
      <c r="P66" s="15" t="s">
        <v>18</v>
      </c>
      <c r="Q66" t="e">
        <f>EXP($L$14*INDEX(LINEST(LN(Q64:Q65),P64:P65),1,1))*EXP(INDEX(LINEST(LN(Q64:Q65),P64:P65),1,2))</f>
        <v>#DIV/0!</v>
      </c>
    </row>
    <row r="67" spans="1:17">
      <c r="A67" s="15" t="s">
        <v>19</v>
      </c>
      <c r="B67" t="e">
        <f>LOG(B66,2)</f>
        <v>#DIV/0!</v>
      </c>
      <c r="C67" s="6"/>
      <c r="D67" s="15" t="s">
        <v>19</v>
      </c>
      <c r="E67" t="e">
        <f>LOG(E66,2)</f>
        <v>#DIV/0!</v>
      </c>
      <c r="G67" s="15" t="s">
        <v>19</v>
      </c>
      <c r="H67" t="e">
        <f>LOG(H66,2)</f>
        <v>#DIV/0!</v>
      </c>
      <c r="J67" s="15" t="s">
        <v>19</v>
      </c>
      <c r="K67" t="e">
        <f>LOG(K66,2)</f>
        <v>#DIV/0!</v>
      </c>
      <c r="L67" s="6"/>
      <c r="M67" s="15" t="s">
        <v>19</v>
      </c>
      <c r="N67" t="e">
        <f>LOG(N66,2)</f>
        <v>#DIV/0!</v>
      </c>
      <c r="P67" s="15" t="s">
        <v>19</v>
      </c>
      <c r="Q67" t="e">
        <f>LOG(Q66,2)</f>
        <v>#DIV/0!</v>
      </c>
    </row>
    <row r="68" spans="1:17">
      <c r="D68" s="6"/>
    </row>
    <row r="69" spans="1:17">
      <c r="A69" s="37"/>
      <c r="B69" s="99" t="s">
        <v>21</v>
      </c>
      <c r="C69" s="99"/>
      <c r="D69" s="99"/>
      <c r="E69" s="43" t="s">
        <v>56</v>
      </c>
      <c r="F69" s="38" t="s">
        <v>1</v>
      </c>
      <c r="G69" s="63" t="s">
        <v>19</v>
      </c>
      <c r="O69" t="s">
        <v>20</v>
      </c>
      <c r="P69" s="15" t="s">
        <v>14</v>
      </c>
      <c r="Q69" s="15" t="s">
        <v>1</v>
      </c>
    </row>
    <row r="70" spans="1:17">
      <c r="A70" s="61" t="str">
        <f>Worksheet!A43</f>
        <v>Sample 7</v>
      </c>
      <c r="B70" s="96" t="str">
        <f>Worksheet!B43</f>
        <v>sample name</v>
      </c>
      <c r="C70" s="97"/>
      <c r="D70" s="98"/>
      <c r="E70" s="61" t="str">
        <f>Worksheet!C43</f>
        <v>dd/mm/yy</v>
      </c>
      <c r="F70" s="45" t="str">
        <f>Worksheet!E43</f>
        <v>XX</v>
      </c>
      <c r="G70" s="46" t="e">
        <f xml:space="preserve"> B67</f>
        <v>#DIV/0!</v>
      </c>
      <c r="O70" s="15" t="s">
        <v>16</v>
      </c>
      <c r="P70" s="12" t="s">
        <v>65</v>
      </c>
      <c r="Q70" s="13" t="s">
        <v>65</v>
      </c>
    </row>
    <row r="71" spans="1:17">
      <c r="A71" s="61" t="str">
        <f>Worksheet!A44</f>
        <v>Sample 8</v>
      </c>
      <c r="B71" s="96" t="str">
        <f>Worksheet!B44</f>
        <v>sample name</v>
      </c>
      <c r="C71" s="97"/>
      <c r="D71" s="98"/>
      <c r="E71" s="61" t="str">
        <f>Worksheet!C44</f>
        <v>dd/mm/yy</v>
      </c>
      <c r="F71" s="45" t="str">
        <f>Worksheet!E44</f>
        <v>XX</v>
      </c>
      <c r="G71" s="46" t="e">
        <f xml:space="preserve"> E67</f>
        <v>#DIV/0!</v>
      </c>
      <c r="O71" s="15" t="s">
        <v>17</v>
      </c>
      <c r="P71" s="12" t="s">
        <v>65</v>
      </c>
      <c r="Q71" s="13" t="s">
        <v>65</v>
      </c>
    </row>
    <row r="72" spans="1:17">
      <c r="A72" s="61" t="str">
        <f>Worksheet!A45</f>
        <v>Sample 9</v>
      </c>
      <c r="B72" s="96" t="str">
        <f>Worksheet!B45</f>
        <v>sample name</v>
      </c>
      <c r="C72" s="97"/>
      <c r="D72" s="98"/>
      <c r="E72" s="61" t="str">
        <f>Worksheet!C45</f>
        <v>dd/mm/yy</v>
      </c>
      <c r="F72" s="45" t="str">
        <f>Worksheet!E45</f>
        <v>XX</v>
      </c>
      <c r="G72" s="46" t="e">
        <f xml:space="preserve"> H67</f>
        <v>#DIV/0!</v>
      </c>
      <c r="P72" s="15" t="s">
        <v>18</v>
      </c>
      <c r="Q72" t="e">
        <f>EXP($L$14*INDEX(LINEST(LN(Q70:Q71),P70:P71),1,1))*EXP(INDEX(LINEST(LN(Q70:Q71),P70:P71),1,2))</f>
        <v>#DIV/0!</v>
      </c>
    </row>
    <row r="73" spans="1:17">
      <c r="A73" s="61" t="str">
        <f>Worksheet!A46</f>
        <v>Sample 10</v>
      </c>
      <c r="B73" s="96" t="str">
        <f>Worksheet!B46</f>
        <v>sample name</v>
      </c>
      <c r="C73" s="97"/>
      <c r="D73" s="98"/>
      <c r="E73" s="61" t="str">
        <f>Worksheet!C46</f>
        <v>dd/mm/yy</v>
      </c>
      <c r="F73" s="45" t="str">
        <f>Worksheet!E46</f>
        <v>XX</v>
      </c>
      <c r="G73" s="46" t="e">
        <f>K67</f>
        <v>#DIV/0!</v>
      </c>
      <c r="P73" s="15" t="s">
        <v>19</v>
      </c>
      <c r="Q73" t="e">
        <f>LOG(Q72,2)</f>
        <v>#DIV/0!</v>
      </c>
    </row>
    <row r="74" spans="1:17">
      <c r="A74" s="61" t="str">
        <f>Worksheet!A47</f>
        <v>Sample 11</v>
      </c>
      <c r="B74" s="96" t="str">
        <f>Worksheet!B47</f>
        <v>sample name</v>
      </c>
      <c r="C74" s="97"/>
      <c r="D74" s="98"/>
      <c r="E74" s="61" t="str">
        <f>Worksheet!C47</f>
        <v>dd/mm/yy</v>
      </c>
      <c r="F74" s="45" t="str">
        <f>Worksheet!E47</f>
        <v>XX</v>
      </c>
      <c r="G74" s="46" t="e">
        <f>N67</f>
        <v>#DIV/0!</v>
      </c>
    </row>
    <row r="75" spans="1:17">
      <c r="A75" s="61" t="str">
        <f>Worksheet!A48</f>
        <v>Sample 12</v>
      </c>
      <c r="B75" s="96" t="str">
        <f>Worksheet!B48</f>
        <v>sample name</v>
      </c>
      <c r="C75" s="97"/>
      <c r="D75" s="98"/>
      <c r="E75" s="61" t="str">
        <f>Worksheet!C48</f>
        <v>dd/mm/yy</v>
      </c>
      <c r="F75" s="45" t="str">
        <f>Worksheet!E48</f>
        <v>XX</v>
      </c>
      <c r="G75" s="46" t="e">
        <f>Q67</f>
        <v>#DIV/0!</v>
      </c>
    </row>
    <row r="79" spans="1:17">
      <c r="A79" t="s">
        <v>85</v>
      </c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3"/>
    </row>
    <row r="81" spans="1:17">
      <c r="A81" s="1"/>
      <c r="B81" s="1">
        <v>1</v>
      </c>
      <c r="C81" s="1">
        <v>2</v>
      </c>
      <c r="D81" s="1">
        <v>3</v>
      </c>
      <c r="E81" s="1">
        <v>4</v>
      </c>
      <c r="F81" s="1">
        <v>5</v>
      </c>
      <c r="G81" s="1">
        <v>6</v>
      </c>
      <c r="H81" s="1">
        <v>7</v>
      </c>
      <c r="I81" s="1">
        <v>8</v>
      </c>
      <c r="J81" s="1">
        <v>9</v>
      </c>
      <c r="K81" s="1">
        <v>10</v>
      </c>
      <c r="L81" s="1">
        <v>11</v>
      </c>
      <c r="M81" s="1">
        <v>12</v>
      </c>
      <c r="N81" s="2"/>
      <c r="O81" s="4" t="s">
        <v>0</v>
      </c>
    </row>
    <row r="82" spans="1:17">
      <c r="A82" s="1" t="s">
        <v>2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2"/>
      <c r="O82" s="6">
        <v>100</v>
      </c>
    </row>
    <row r="83" spans="1:17">
      <c r="A83" s="1" t="s">
        <v>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2"/>
      <c r="O83" s="6">
        <v>200</v>
      </c>
    </row>
    <row r="84" spans="1:17">
      <c r="A84" s="1" t="s">
        <v>6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2"/>
      <c r="O84" s="6">
        <v>400</v>
      </c>
    </row>
    <row r="85" spans="1:17">
      <c r="A85" s="1" t="s">
        <v>8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2"/>
      <c r="O85" s="6">
        <v>800</v>
      </c>
    </row>
    <row r="86" spans="1:17">
      <c r="A86" s="1" t="s">
        <v>9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2"/>
      <c r="O86" s="6">
        <v>1600</v>
      </c>
    </row>
    <row r="87" spans="1:17">
      <c r="A87" s="1" t="s">
        <v>10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2"/>
      <c r="O87" s="8" t="s">
        <v>41</v>
      </c>
    </row>
    <row r="88" spans="1:17">
      <c r="A88" s="1" t="s">
        <v>11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2"/>
      <c r="O88" s="6">
        <v>6400</v>
      </c>
    </row>
    <row r="89" spans="1:17">
      <c r="A89" s="1" t="s">
        <v>12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2"/>
      <c r="O89" s="6">
        <v>12800</v>
      </c>
    </row>
    <row r="90" spans="1:1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7">
      <c r="K91" s="29">
        <v>0.5</v>
      </c>
      <c r="L91" s="30">
        <f>L90/2</f>
        <v>0</v>
      </c>
    </row>
    <row r="92" spans="1:17">
      <c r="K92" s="28"/>
      <c r="L92" s="6"/>
      <c r="M92" s="6"/>
    </row>
    <row r="93" spans="1:17">
      <c r="A93" t="s">
        <v>67</v>
      </c>
      <c r="B93" s="15" t="s">
        <v>15</v>
      </c>
      <c r="D93" t="s">
        <v>68</v>
      </c>
      <c r="E93" s="15" t="s">
        <v>15</v>
      </c>
      <c r="F93" s="15"/>
      <c r="G93" t="s">
        <v>69</v>
      </c>
      <c r="H93" s="15" t="s">
        <v>15</v>
      </c>
      <c r="J93" t="s">
        <v>70</v>
      </c>
      <c r="K93" s="15" t="s">
        <v>15</v>
      </c>
      <c r="M93" t="s">
        <v>71</v>
      </c>
      <c r="N93" s="15" t="s">
        <v>15</v>
      </c>
      <c r="O93" s="15"/>
      <c r="P93" t="s">
        <v>72</v>
      </c>
      <c r="Q93" s="15" t="s">
        <v>15</v>
      </c>
    </row>
    <row r="94" spans="1:17" s="84" customFormat="1">
      <c r="A94" s="83">
        <f>AVERAGE(B81:D81)</f>
        <v>2</v>
      </c>
      <c r="B94" s="79" t="str">
        <f>Worksheet!E68</f>
        <v>XX</v>
      </c>
      <c r="D94" s="83">
        <f>AVERAGE(E81:G81)</f>
        <v>5</v>
      </c>
      <c r="E94" s="79" t="str">
        <f>Worksheet!E69</f>
        <v>XX</v>
      </c>
      <c r="G94" s="83">
        <f>AVERAGE(H81:J81)</f>
        <v>8</v>
      </c>
      <c r="H94" s="81" t="str">
        <f>Worksheet!E70</f>
        <v>XX</v>
      </c>
      <c r="J94" s="83" t="e">
        <f>AVERAGE(B85:D85)</f>
        <v>#DIV/0!</v>
      </c>
      <c r="K94" s="81" t="str">
        <f>Worksheet!E71</f>
        <v>XX</v>
      </c>
      <c r="M94" s="83" t="e">
        <f>AVERAGE(E85:G85)</f>
        <v>#DIV/0!</v>
      </c>
      <c r="N94" s="81" t="str">
        <f>Worksheet!E72</f>
        <v>XX</v>
      </c>
      <c r="P94" s="83" t="e">
        <f>AVERAGE(H85:J85)</f>
        <v>#DIV/0!</v>
      </c>
      <c r="Q94" s="81" t="str">
        <f>Worksheet!E73</f>
        <v>XX</v>
      </c>
    </row>
    <row r="95" spans="1:17" s="80" customFormat="1">
      <c r="A95" s="68" t="e">
        <f>AVERAGE(B82:D82)</f>
        <v>#DIV/0!</v>
      </c>
      <c r="B95" s="82" t="e">
        <f xml:space="preserve"> B94*2</f>
        <v>#VALUE!</v>
      </c>
      <c r="D95" s="68" t="e">
        <f>AVERAGE(E82:G82)</f>
        <v>#DIV/0!</v>
      </c>
      <c r="E95" s="82" t="e">
        <f xml:space="preserve"> E94*2</f>
        <v>#VALUE!</v>
      </c>
      <c r="G95" s="68" t="e">
        <f t="shared" ref="G95:G97" si="8">AVERAGE(H82:J82)</f>
        <v>#DIV/0!</v>
      </c>
      <c r="H95" s="82" t="e">
        <f t="shared" ref="H95:H97" si="9" xml:space="preserve"> 2*H94</f>
        <v>#VALUE!</v>
      </c>
      <c r="J95" s="68" t="e">
        <f>AVERAGE(B86:D86)</f>
        <v>#DIV/0!</v>
      </c>
      <c r="K95" s="82" t="e">
        <f xml:space="preserve"> K94*2</f>
        <v>#VALUE!</v>
      </c>
      <c r="M95" s="68" t="e">
        <f>AVERAGE(E86:G86)</f>
        <v>#DIV/0!</v>
      </c>
      <c r="N95" s="82" t="e">
        <f xml:space="preserve"> N94*2</f>
        <v>#VALUE!</v>
      </c>
      <c r="P95" s="68" t="e">
        <f>AVERAGE(H86:J86)</f>
        <v>#DIV/0!</v>
      </c>
      <c r="Q95" s="82" t="e">
        <f t="shared" ref="Q95:Q97" si="10" xml:space="preserve"> 2*Q94</f>
        <v>#VALUE!</v>
      </c>
    </row>
    <row r="96" spans="1:17" s="80" customFormat="1">
      <c r="A96" s="68" t="e">
        <f>AVERAGE(B83:D83)</f>
        <v>#DIV/0!</v>
      </c>
      <c r="B96" s="82" t="e">
        <f xml:space="preserve"> B95*2</f>
        <v>#VALUE!</v>
      </c>
      <c r="D96" s="68" t="e">
        <f t="shared" ref="D96" si="11">AVERAGE(E83:G83)</f>
        <v>#DIV/0!</v>
      </c>
      <c r="E96" s="82" t="e">
        <f xml:space="preserve"> E95*2</f>
        <v>#VALUE!</v>
      </c>
      <c r="G96" s="68" t="e">
        <f t="shared" si="8"/>
        <v>#DIV/0!</v>
      </c>
      <c r="H96" s="82" t="e">
        <f t="shared" si="9"/>
        <v>#VALUE!</v>
      </c>
      <c r="J96" s="68" t="e">
        <f>AVERAGE(B87:D87)</f>
        <v>#DIV/0!</v>
      </c>
      <c r="K96" s="82" t="e">
        <f xml:space="preserve"> K95*2</f>
        <v>#VALUE!</v>
      </c>
      <c r="M96" s="68" t="e">
        <f>AVERAGE(E87:G87)</f>
        <v>#DIV/0!</v>
      </c>
      <c r="N96" s="82" t="e">
        <f xml:space="preserve"> N95*2</f>
        <v>#VALUE!</v>
      </c>
      <c r="P96" s="68" t="e">
        <f>AVERAGE(H87:J87)</f>
        <v>#DIV/0!</v>
      </c>
      <c r="Q96" s="82" t="e">
        <f t="shared" si="10"/>
        <v>#VALUE!</v>
      </c>
    </row>
    <row r="97" spans="1:17" s="80" customFormat="1">
      <c r="A97" s="68" t="e">
        <f>AVERAGE(B84:D84)</f>
        <v>#DIV/0!</v>
      </c>
      <c r="B97" s="82" t="e">
        <f xml:space="preserve"> 2*B96</f>
        <v>#VALUE!</v>
      </c>
      <c r="D97" s="68" t="e">
        <f>AVERAGE(E84:G84)</f>
        <v>#DIV/0!</v>
      </c>
      <c r="E97" s="82" t="e">
        <f xml:space="preserve"> 2*E96</f>
        <v>#VALUE!</v>
      </c>
      <c r="G97" s="68" t="e">
        <f t="shared" si="8"/>
        <v>#DIV/0!</v>
      </c>
      <c r="H97" s="82" t="e">
        <f t="shared" si="9"/>
        <v>#VALUE!</v>
      </c>
      <c r="J97" s="68" t="e">
        <f>AVERAGE(B88:D88)</f>
        <v>#DIV/0!</v>
      </c>
      <c r="K97" s="82" t="e">
        <f xml:space="preserve"> 2*K96</f>
        <v>#VALUE!</v>
      </c>
      <c r="M97" s="68" t="e">
        <f>AVERAGE(E88:G88)</f>
        <v>#DIV/0!</v>
      </c>
      <c r="N97" s="82" t="e">
        <f xml:space="preserve"> 2*N96</f>
        <v>#VALUE!</v>
      </c>
      <c r="P97" s="68" t="e">
        <f>AVERAGE(H88:J88)</f>
        <v>#DIV/0!</v>
      </c>
      <c r="Q97" s="82" t="e">
        <f t="shared" si="10"/>
        <v>#VALUE!</v>
      </c>
    </row>
    <row r="100" spans="1:17">
      <c r="A100" s="15" t="s">
        <v>14</v>
      </c>
      <c r="B100" s="15" t="s">
        <v>1</v>
      </c>
      <c r="C100" s="6"/>
      <c r="D100" s="15" t="s">
        <v>14</v>
      </c>
      <c r="E100" s="15" t="s">
        <v>1</v>
      </c>
      <c r="G100" s="15" t="s">
        <v>14</v>
      </c>
      <c r="H100" s="15" t="s">
        <v>1</v>
      </c>
      <c r="J100" s="15" t="s">
        <v>14</v>
      </c>
      <c r="K100" s="15" t="s">
        <v>1</v>
      </c>
      <c r="L100" s="6"/>
      <c r="M100" s="15" t="s">
        <v>14</v>
      </c>
      <c r="N100" s="15" t="s">
        <v>1</v>
      </c>
      <c r="P100" s="15" t="s">
        <v>14</v>
      </c>
      <c r="Q100" s="15" t="s">
        <v>1</v>
      </c>
    </row>
    <row r="101" spans="1:17">
      <c r="A101" s="12" t="s">
        <v>65</v>
      </c>
      <c r="B101" s="13" t="s">
        <v>65</v>
      </c>
      <c r="C101" s="6"/>
      <c r="D101" s="12" t="s">
        <v>65</v>
      </c>
      <c r="E101" s="13" t="s">
        <v>65</v>
      </c>
      <c r="G101" s="12" t="s">
        <v>65</v>
      </c>
      <c r="H101" s="13" t="s">
        <v>65</v>
      </c>
      <c r="J101" s="12" t="s">
        <v>65</v>
      </c>
      <c r="K101" s="13" t="s">
        <v>65</v>
      </c>
      <c r="L101" s="6"/>
      <c r="M101" s="12" t="s">
        <v>65</v>
      </c>
      <c r="N101" s="13" t="s">
        <v>65</v>
      </c>
      <c r="P101" s="12" t="s">
        <v>65</v>
      </c>
      <c r="Q101" s="13" t="s">
        <v>65</v>
      </c>
    </row>
    <row r="102" spans="1:17">
      <c r="A102" s="12" t="s">
        <v>65</v>
      </c>
      <c r="B102" s="13" t="s">
        <v>65</v>
      </c>
      <c r="C102" s="6"/>
      <c r="D102" s="12" t="s">
        <v>65</v>
      </c>
      <c r="E102" s="13" t="s">
        <v>65</v>
      </c>
      <c r="G102" s="12" t="s">
        <v>65</v>
      </c>
      <c r="H102" s="13" t="s">
        <v>65</v>
      </c>
      <c r="J102" s="12" t="s">
        <v>65</v>
      </c>
      <c r="K102" s="13" t="s">
        <v>65</v>
      </c>
      <c r="L102" s="6"/>
      <c r="M102" s="12" t="s">
        <v>65</v>
      </c>
      <c r="N102" s="13" t="s">
        <v>65</v>
      </c>
      <c r="P102" s="12" t="s">
        <v>65</v>
      </c>
      <c r="Q102" s="13" t="s">
        <v>65</v>
      </c>
    </row>
    <row r="103" spans="1:17">
      <c r="A103" s="15" t="s">
        <v>18</v>
      </c>
      <c r="B103" t="e">
        <f>EXP($L$14*INDEX(LINEST(LN(B101:B102),A101:A102),1,1))*EXP(INDEX(LINEST(LN(B101:B102),A101:A102),1,2))</f>
        <v>#DIV/0!</v>
      </c>
      <c r="C103" s="6"/>
      <c r="D103" s="15" t="s">
        <v>18</v>
      </c>
      <c r="E103" t="e">
        <f>EXP($L$14*INDEX(LINEST(LN(E101:E102),D101:D102),1,1))*EXP(INDEX(LINEST(LN(E101:E102),D101:D102),1,2))</f>
        <v>#DIV/0!</v>
      </c>
      <c r="G103" s="15" t="s">
        <v>18</v>
      </c>
      <c r="H103" t="e">
        <f>EXP($L$14*INDEX(LINEST(LN(H101:H102),G101:G102),1,1))*EXP(INDEX(LINEST(LN(H101:H102),G101:G102),1,2))</f>
        <v>#DIV/0!</v>
      </c>
      <c r="J103" s="15" t="s">
        <v>18</v>
      </c>
      <c r="K103" t="e">
        <f>EXP($L$14*INDEX(LINEST(LN(K101:K102),J101:J102),1,1))*EXP(INDEX(LINEST(LN(K101:K102),J101:J102),1,2))</f>
        <v>#DIV/0!</v>
      </c>
      <c r="L103" s="6"/>
      <c r="M103" s="15" t="s">
        <v>18</v>
      </c>
      <c r="N103" t="e">
        <f>EXP($L$14*INDEX(LINEST(LN(N101:N102),M101:M102),1,1))*EXP(INDEX(LINEST(LN(N101:N102),M101:M102),1,2))</f>
        <v>#DIV/0!</v>
      </c>
      <c r="P103" s="15" t="s">
        <v>18</v>
      </c>
      <c r="Q103" t="e">
        <f>EXP($L$14*INDEX(LINEST(LN(Q101:Q102),P101:P102),1,1))*EXP(INDEX(LINEST(LN(Q101:Q102),P101:P102),1,2))</f>
        <v>#DIV/0!</v>
      </c>
    </row>
    <row r="104" spans="1:17">
      <c r="A104" s="15" t="s">
        <v>19</v>
      </c>
      <c r="B104" t="e">
        <f>LOG(B103,2)</f>
        <v>#DIV/0!</v>
      </c>
      <c r="C104" s="6"/>
      <c r="D104" s="15" t="s">
        <v>19</v>
      </c>
      <c r="E104" t="e">
        <f>LOG(E103,2)</f>
        <v>#DIV/0!</v>
      </c>
      <c r="G104" s="15" t="s">
        <v>19</v>
      </c>
      <c r="H104" t="e">
        <f>LOG(H103,2)</f>
        <v>#DIV/0!</v>
      </c>
      <c r="J104" s="15" t="s">
        <v>19</v>
      </c>
      <c r="K104" t="e">
        <f>LOG(K103,2)</f>
        <v>#DIV/0!</v>
      </c>
      <c r="L104" s="6"/>
      <c r="M104" s="15" t="s">
        <v>19</v>
      </c>
      <c r="N104" t="e">
        <f>LOG(N103,2)</f>
        <v>#DIV/0!</v>
      </c>
      <c r="P104" s="15" t="s">
        <v>19</v>
      </c>
      <c r="Q104" t="e">
        <f>LOG(Q103,2)</f>
        <v>#DIV/0!</v>
      </c>
    </row>
    <row r="105" spans="1:17">
      <c r="D105" s="6"/>
    </row>
    <row r="106" spans="1:17">
      <c r="A106" s="37"/>
      <c r="B106" s="99" t="s">
        <v>21</v>
      </c>
      <c r="C106" s="99"/>
      <c r="D106" s="99"/>
      <c r="E106" s="43" t="s">
        <v>56</v>
      </c>
      <c r="F106" s="38" t="s">
        <v>1</v>
      </c>
      <c r="G106" s="63" t="s">
        <v>19</v>
      </c>
      <c r="O106" t="s">
        <v>20</v>
      </c>
      <c r="P106" s="15" t="s">
        <v>14</v>
      </c>
      <c r="Q106" s="15" t="s">
        <v>1</v>
      </c>
    </row>
    <row r="107" spans="1:17">
      <c r="A107" s="61" t="str">
        <f>Worksheet!A68</f>
        <v>Sample 13</v>
      </c>
      <c r="B107" s="96" t="str">
        <f>Worksheet!B68</f>
        <v>sample name</v>
      </c>
      <c r="C107" s="97"/>
      <c r="D107" s="98"/>
      <c r="E107" s="61" t="str">
        <f>Worksheet!C68</f>
        <v>dd/mm/yy</v>
      </c>
      <c r="F107" s="45" t="str">
        <f>Worksheet!E68</f>
        <v>XX</v>
      </c>
      <c r="G107" s="46" t="e">
        <f xml:space="preserve"> B104</f>
        <v>#DIV/0!</v>
      </c>
      <c r="O107" s="15" t="s">
        <v>16</v>
      </c>
      <c r="P107" s="12" t="s">
        <v>65</v>
      </c>
      <c r="Q107" s="13" t="s">
        <v>65</v>
      </c>
    </row>
    <row r="108" spans="1:17">
      <c r="A108" s="61" t="str">
        <f>Worksheet!A69</f>
        <v>Sample 14</v>
      </c>
      <c r="B108" s="96" t="str">
        <f>Worksheet!B69</f>
        <v>sample name</v>
      </c>
      <c r="C108" s="97"/>
      <c r="D108" s="98"/>
      <c r="E108" s="61" t="str">
        <f>Worksheet!C69</f>
        <v>dd/mm/yy</v>
      </c>
      <c r="F108" s="45" t="str">
        <f>Worksheet!E69</f>
        <v>XX</v>
      </c>
      <c r="G108" s="46" t="e">
        <f xml:space="preserve"> E104</f>
        <v>#DIV/0!</v>
      </c>
      <c r="O108" s="15" t="s">
        <v>17</v>
      </c>
      <c r="P108" s="12" t="s">
        <v>65</v>
      </c>
      <c r="Q108" s="13" t="s">
        <v>65</v>
      </c>
    </row>
    <row r="109" spans="1:17">
      <c r="A109" s="61" t="str">
        <f>Worksheet!A70</f>
        <v>Sample 15</v>
      </c>
      <c r="B109" s="96" t="str">
        <f>Worksheet!B70</f>
        <v>sample name</v>
      </c>
      <c r="C109" s="97"/>
      <c r="D109" s="98"/>
      <c r="E109" s="61" t="str">
        <f>Worksheet!C70</f>
        <v>dd/mm/yy</v>
      </c>
      <c r="F109" s="45" t="str">
        <f>Worksheet!E70</f>
        <v>XX</v>
      </c>
      <c r="G109" s="46" t="e">
        <f xml:space="preserve"> H104</f>
        <v>#DIV/0!</v>
      </c>
      <c r="P109" s="15" t="s">
        <v>18</v>
      </c>
      <c r="Q109" t="e">
        <f>EXP($L$14*INDEX(LINEST(LN(Q107:Q108),P107:P108),1,1))*EXP(INDEX(LINEST(LN(Q107:Q108),P107:P108),1,2))</f>
        <v>#DIV/0!</v>
      </c>
    </row>
    <row r="110" spans="1:17">
      <c r="A110" s="61" t="str">
        <f>Worksheet!A71</f>
        <v>Sample 16</v>
      </c>
      <c r="B110" s="96" t="str">
        <f>Worksheet!B71</f>
        <v>sample name</v>
      </c>
      <c r="C110" s="97"/>
      <c r="D110" s="98"/>
      <c r="E110" s="61" t="str">
        <f>Worksheet!C71</f>
        <v>dd/mm/yy</v>
      </c>
      <c r="F110" s="45" t="str">
        <f>Worksheet!E71</f>
        <v>XX</v>
      </c>
      <c r="G110" s="46" t="e">
        <f>K104</f>
        <v>#DIV/0!</v>
      </c>
      <c r="P110" s="15" t="s">
        <v>19</v>
      </c>
      <c r="Q110" t="e">
        <f>LOG(Q109,2)</f>
        <v>#DIV/0!</v>
      </c>
    </row>
    <row r="111" spans="1:17">
      <c r="A111" s="61" t="str">
        <f>Worksheet!A72</f>
        <v>Sample 17</v>
      </c>
      <c r="B111" s="96" t="str">
        <f>Worksheet!B72</f>
        <v>sample name</v>
      </c>
      <c r="C111" s="97"/>
      <c r="D111" s="98"/>
      <c r="E111" s="61" t="str">
        <f>Worksheet!C72</f>
        <v>dd/mm/yy</v>
      </c>
      <c r="F111" s="45" t="str">
        <f>Worksheet!E72</f>
        <v>XX</v>
      </c>
      <c r="G111" s="46" t="e">
        <f>N104</f>
        <v>#DIV/0!</v>
      </c>
    </row>
    <row r="112" spans="1:17">
      <c r="A112" s="61" t="str">
        <f>Worksheet!A73</f>
        <v>Sample 18</v>
      </c>
      <c r="B112" s="96" t="str">
        <f>Worksheet!B73</f>
        <v>sample name</v>
      </c>
      <c r="C112" s="97"/>
      <c r="D112" s="98"/>
      <c r="E112" s="61" t="str">
        <f>Worksheet!C73</f>
        <v>dd/mm/yy</v>
      </c>
      <c r="F112" s="45" t="str">
        <f>Worksheet!E73</f>
        <v>XX</v>
      </c>
      <c r="G112" s="46" t="e">
        <f>Q104</f>
        <v>#DIV/0!</v>
      </c>
    </row>
    <row r="114" spans="1:16">
      <c r="A114" s="15"/>
      <c r="C114" s="6"/>
      <c r="D114" s="15"/>
      <c r="G114" s="15"/>
      <c r="J114" s="65"/>
      <c r="K114" s="65"/>
      <c r="L114" s="65"/>
      <c r="M114" s="65"/>
      <c r="N114" s="66"/>
      <c r="O114" s="66"/>
      <c r="P114" s="67"/>
    </row>
    <row r="115" spans="1:16">
      <c r="A115" s="15"/>
      <c r="C115" s="6"/>
      <c r="D115" s="15"/>
      <c r="G115" s="15"/>
      <c r="J115" s="65"/>
      <c r="K115" s="65"/>
      <c r="L115" s="65"/>
      <c r="M115" s="65"/>
      <c r="N115" s="66"/>
      <c r="O115" s="66"/>
      <c r="P115" s="67"/>
    </row>
    <row r="119" spans="1:16">
      <c r="A119" s="86" t="s">
        <v>85</v>
      </c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</row>
    <row r="120" spans="1:16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8"/>
      <c r="O120" s="89"/>
    </row>
    <row r="121" spans="1:16">
      <c r="A121" s="87"/>
      <c r="B121" s="87">
        <v>1</v>
      </c>
      <c r="C121" s="87">
        <v>2</v>
      </c>
      <c r="D121" s="87">
        <v>3</v>
      </c>
      <c r="E121" s="87">
        <v>4</v>
      </c>
      <c r="F121" s="87">
        <v>5</v>
      </c>
      <c r="G121" s="87">
        <v>6</v>
      </c>
      <c r="H121" s="87">
        <v>7</v>
      </c>
      <c r="I121" s="87">
        <v>8</v>
      </c>
      <c r="J121" s="87">
        <v>9</v>
      </c>
      <c r="K121" s="87">
        <v>10</v>
      </c>
      <c r="L121" s="87">
        <v>11</v>
      </c>
      <c r="M121" s="87">
        <v>12</v>
      </c>
      <c r="N121" s="88"/>
      <c r="O121" s="89" t="s">
        <v>0</v>
      </c>
    </row>
    <row r="122" spans="1:16">
      <c r="A122" s="87" t="s">
        <v>2</v>
      </c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88"/>
      <c r="O122" s="86">
        <v>100</v>
      </c>
    </row>
    <row r="123" spans="1:16">
      <c r="A123" s="87" t="s">
        <v>4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88"/>
      <c r="O123" s="86">
        <v>200</v>
      </c>
    </row>
    <row r="124" spans="1:16">
      <c r="A124" s="87" t="s">
        <v>6</v>
      </c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88"/>
      <c r="O124" s="86">
        <v>400</v>
      </c>
    </row>
    <row r="125" spans="1:16">
      <c r="A125" s="87" t="s">
        <v>8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88"/>
      <c r="O125" s="86">
        <v>800</v>
      </c>
    </row>
    <row r="126" spans="1:16">
      <c r="A126" s="87" t="s">
        <v>9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88"/>
      <c r="O126" s="86">
        <v>1600</v>
      </c>
    </row>
    <row r="127" spans="1:16">
      <c r="A127" s="87" t="s">
        <v>10</v>
      </c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88"/>
      <c r="O127" s="91" t="s">
        <v>41</v>
      </c>
    </row>
    <row r="128" spans="1:16">
      <c r="A128" s="87" t="s">
        <v>11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88"/>
      <c r="O128" s="86">
        <v>6400</v>
      </c>
    </row>
    <row r="129" spans="1:17">
      <c r="A129" s="87" t="s">
        <v>12</v>
      </c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88"/>
      <c r="O129" s="86">
        <v>12800</v>
      </c>
    </row>
    <row r="130" spans="1:17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6"/>
    </row>
    <row r="131" spans="1:17">
      <c r="K131" s="29">
        <v>0.5</v>
      </c>
      <c r="L131" s="30">
        <f>L130/2</f>
        <v>0</v>
      </c>
    </row>
    <row r="132" spans="1:17">
      <c r="K132" s="28"/>
      <c r="L132" s="6"/>
      <c r="M132" s="6"/>
    </row>
    <row r="133" spans="1:17">
      <c r="A133" t="s">
        <v>73</v>
      </c>
      <c r="B133" s="15" t="s">
        <v>15</v>
      </c>
      <c r="D133" t="s">
        <v>74</v>
      </c>
      <c r="E133" s="15" t="s">
        <v>15</v>
      </c>
      <c r="F133" s="15"/>
      <c r="G133" t="s">
        <v>75</v>
      </c>
      <c r="H133" s="15" t="s">
        <v>15</v>
      </c>
      <c r="J133" t="s">
        <v>76</v>
      </c>
      <c r="K133" s="15" t="s">
        <v>15</v>
      </c>
      <c r="M133" t="s">
        <v>77</v>
      </c>
      <c r="N133" s="15" t="s">
        <v>15</v>
      </c>
      <c r="O133" s="15"/>
      <c r="P133" t="s">
        <v>78</v>
      </c>
      <c r="Q133" s="15" t="s">
        <v>15</v>
      </c>
    </row>
    <row r="134" spans="1:17" s="84" customFormat="1">
      <c r="A134" s="83">
        <f>AVERAGE(B121:D121)</f>
        <v>2</v>
      </c>
      <c r="B134" s="79" t="str">
        <f>Worksheet!E93</f>
        <v>XX</v>
      </c>
      <c r="D134" s="83">
        <f>AVERAGE(E121:G121)</f>
        <v>5</v>
      </c>
      <c r="E134" s="79" t="str">
        <f>Worksheet!E94</f>
        <v>XX</v>
      </c>
      <c r="G134" s="83">
        <f>AVERAGE(H121:J121)</f>
        <v>8</v>
      </c>
      <c r="H134" s="81" t="str">
        <f>Worksheet!E95</f>
        <v>XX</v>
      </c>
      <c r="J134" s="83" t="e">
        <f>AVERAGE(B125:D125)</f>
        <v>#DIV/0!</v>
      </c>
      <c r="K134" s="81" t="str">
        <f>Worksheet!E96</f>
        <v>XX</v>
      </c>
      <c r="M134" s="83" t="e">
        <f>AVERAGE(E125:G125)</f>
        <v>#DIV/0!</v>
      </c>
      <c r="N134" s="81" t="str">
        <f>Worksheet!E97</f>
        <v>XX</v>
      </c>
      <c r="P134" s="83" t="e">
        <f>AVERAGE(H125:J125)</f>
        <v>#DIV/0!</v>
      </c>
      <c r="Q134" s="81" t="str">
        <f>Worksheet!E98</f>
        <v>XX</v>
      </c>
    </row>
    <row r="135" spans="1:17" s="80" customFormat="1">
      <c r="A135" s="68" t="e">
        <f>AVERAGE(B122:D122)</f>
        <v>#DIV/0!</v>
      </c>
      <c r="B135" s="82" t="e">
        <f xml:space="preserve"> B134*2</f>
        <v>#VALUE!</v>
      </c>
      <c r="D135" s="68" t="e">
        <f>AVERAGE(E122:G122)</f>
        <v>#DIV/0!</v>
      </c>
      <c r="E135" s="82" t="e">
        <f xml:space="preserve"> E134*2</f>
        <v>#VALUE!</v>
      </c>
      <c r="G135" s="68" t="e">
        <f t="shared" ref="G135:G137" si="12">AVERAGE(H122:J122)</f>
        <v>#DIV/0!</v>
      </c>
      <c r="H135" s="82" t="e">
        <f t="shared" ref="H135:H137" si="13" xml:space="preserve"> 2*H134</f>
        <v>#VALUE!</v>
      </c>
      <c r="J135" s="68" t="e">
        <f>AVERAGE(B126:D126)</f>
        <v>#DIV/0!</v>
      </c>
      <c r="K135" s="82" t="e">
        <f xml:space="preserve"> K134*2</f>
        <v>#VALUE!</v>
      </c>
      <c r="M135" s="68" t="e">
        <f>AVERAGE(E126:G126)</f>
        <v>#DIV/0!</v>
      </c>
      <c r="N135" s="82" t="e">
        <f xml:space="preserve"> N134*2</f>
        <v>#VALUE!</v>
      </c>
      <c r="P135" s="68" t="e">
        <f>AVERAGE(H126:J126)</f>
        <v>#DIV/0!</v>
      </c>
      <c r="Q135" s="82" t="e">
        <f t="shared" ref="Q135:Q137" si="14" xml:space="preserve"> 2*Q134</f>
        <v>#VALUE!</v>
      </c>
    </row>
    <row r="136" spans="1:17" s="80" customFormat="1">
      <c r="A136" s="68" t="e">
        <f>AVERAGE(B123:D123)</f>
        <v>#DIV/0!</v>
      </c>
      <c r="B136" s="82" t="e">
        <f xml:space="preserve"> B135*2</f>
        <v>#VALUE!</v>
      </c>
      <c r="D136" s="68" t="e">
        <f t="shared" ref="D136" si="15">AVERAGE(E123:G123)</f>
        <v>#DIV/0!</v>
      </c>
      <c r="E136" s="82" t="e">
        <f xml:space="preserve"> E135*2</f>
        <v>#VALUE!</v>
      </c>
      <c r="G136" s="68" t="e">
        <f t="shared" si="12"/>
        <v>#DIV/0!</v>
      </c>
      <c r="H136" s="82" t="e">
        <f t="shared" si="13"/>
        <v>#VALUE!</v>
      </c>
      <c r="J136" s="68" t="e">
        <f>AVERAGE(B127:D127)</f>
        <v>#DIV/0!</v>
      </c>
      <c r="K136" s="82" t="e">
        <f xml:space="preserve"> K135*2</f>
        <v>#VALUE!</v>
      </c>
      <c r="M136" s="68" t="e">
        <f>AVERAGE(E127:G127)</f>
        <v>#DIV/0!</v>
      </c>
      <c r="N136" s="82" t="e">
        <f xml:space="preserve"> N135*2</f>
        <v>#VALUE!</v>
      </c>
      <c r="P136" s="68" t="e">
        <f>AVERAGE(H127:J127)</f>
        <v>#DIV/0!</v>
      </c>
      <c r="Q136" s="82" t="e">
        <f t="shared" si="14"/>
        <v>#VALUE!</v>
      </c>
    </row>
    <row r="137" spans="1:17" s="80" customFormat="1">
      <c r="A137" s="68" t="e">
        <f>AVERAGE(B124:D124)</f>
        <v>#DIV/0!</v>
      </c>
      <c r="B137" s="82" t="e">
        <f xml:space="preserve"> 2*B136</f>
        <v>#VALUE!</v>
      </c>
      <c r="D137" s="68" t="e">
        <f>AVERAGE(E124:G124)</f>
        <v>#DIV/0!</v>
      </c>
      <c r="E137" s="82" t="e">
        <f xml:space="preserve"> 2*E136</f>
        <v>#VALUE!</v>
      </c>
      <c r="G137" s="68" t="e">
        <f t="shared" si="12"/>
        <v>#DIV/0!</v>
      </c>
      <c r="H137" s="82" t="e">
        <f t="shared" si="13"/>
        <v>#VALUE!</v>
      </c>
      <c r="J137" s="68" t="e">
        <f>AVERAGE(B128:D128)</f>
        <v>#DIV/0!</v>
      </c>
      <c r="K137" s="82" t="e">
        <f xml:space="preserve"> 2*K136</f>
        <v>#VALUE!</v>
      </c>
      <c r="M137" s="68" t="e">
        <f>AVERAGE(E128:G128)</f>
        <v>#DIV/0!</v>
      </c>
      <c r="N137" s="82" t="e">
        <f xml:space="preserve"> 2*N136</f>
        <v>#VALUE!</v>
      </c>
      <c r="P137" s="68" t="e">
        <f>AVERAGE(H128:J128)</f>
        <v>#DIV/0!</v>
      </c>
      <c r="Q137" s="82" t="e">
        <f t="shared" si="14"/>
        <v>#VALUE!</v>
      </c>
    </row>
    <row r="140" spans="1:17">
      <c r="A140" s="15" t="s">
        <v>14</v>
      </c>
      <c r="B140" s="15" t="s">
        <v>1</v>
      </c>
      <c r="C140" s="6"/>
      <c r="D140" s="15" t="s">
        <v>14</v>
      </c>
      <c r="E140" s="15" t="s">
        <v>1</v>
      </c>
      <c r="G140" s="15" t="s">
        <v>14</v>
      </c>
      <c r="H140" s="15" t="s">
        <v>1</v>
      </c>
      <c r="J140" s="15" t="s">
        <v>14</v>
      </c>
      <c r="K140" s="15" t="s">
        <v>1</v>
      </c>
      <c r="L140" s="6"/>
      <c r="M140" s="15" t="s">
        <v>14</v>
      </c>
      <c r="N140" s="15" t="s">
        <v>1</v>
      </c>
      <c r="P140" s="15" t="s">
        <v>14</v>
      </c>
      <c r="Q140" s="15" t="s">
        <v>1</v>
      </c>
    </row>
    <row r="141" spans="1:17">
      <c r="A141" s="12" t="s">
        <v>65</v>
      </c>
      <c r="B141" s="13" t="s">
        <v>65</v>
      </c>
      <c r="C141" s="6"/>
      <c r="D141" s="12" t="s">
        <v>65</v>
      </c>
      <c r="E141" s="13" t="s">
        <v>65</v>
      </c>
      <c r="G141" s="12" t="s">
        <v>65</v>
      </c>
      <c r="H141" s="13" t="s">
        <v>65</v>
      </c>
      <c r="J141" s="12" t="s">
        <v>65</v>
      </c>
      <c r="K141" s="13" t="s">
        <v>65</v>
      </c>
      <c r="L141" s="6"/>
      <c r="M141" s="12" t="s">
        <v>65</v>
      </c>
      <c r="N141" s="13" t="s">
        <v>65</v>
      </c>
      <c r="P141" s="12" t="s">
        <v>65</v>
      </c>
      <c r="Q141" s="13" t="s">
        <v>65</v>
      </c>
    </row>
    <row r="142" spans="1:17">
      <c r="A142" s="12" t="s">
        <v>65</v>
      </c>
      <c r="B142" s="13" t="s">
        <v>65</v>
      </c>
      <c r="C142" s="6"/>
      <c r="D142" s="12" t="s">
        <v>65</v>
      </c>
      <c r="E142" s="13" t="s">
        <v>65</v>
      </c>
      <c r="G142" s="12" t="s">
        <v>65</v>
      </c>
      <c r="H142" s="13" t="s">
        <v>65</v>
      </c>
      <c r="J142" s="12" t="s">
        <v>65</v>
      </c>
      <c r="K142" s="13" t="s">
        <v>65</v>
      </c>
      <c r="L142" s="6"/>
      <c r="M142" s="12" t="s">
        <v>65</v>
      </c>
      <c r="N142" s="13" t="s">
        <v>65</v>
      </c>
      <c r="P142" s="12" t="s">
        <v>65</v>
      </c>
      <c r="Q142" s="13" t="s">
        <v>65</v>
      </c>
    </row>
    <row r="143" spans="1:17">
      <c r="A143" s="15" t="s">
        <v>18</v>
      </c>
      <c r="B143" t="e">
        <f>EXP($L$14*INDEX(LINEST(LN(B141:B142),A141:A142),1,1))*EXP(INDEX(LINEST(LN(B141:B142),A141:A142),1,2))</f>
        <v>#DIV/0!</v>
      </c>
      <c r="C143" s="6"/>
      <c r="D143" s="15" t="s">
        <v>18</v>
      </c>
      <c r="E143" t="e">
        <f>EXP($L$14*INDEX(LINEST(LN(E141:E142),D141:D142),1,1))*EXP(INDEX(LINEST(LN(E141:E142),D141:D142),1,2))</f>
        <v>#DIV/0!</v>
      </c>
      <c r="G143" s="15" t="s">
        <v>18</v>
      </c>
      <c r="H143" t="e">
        <f>EXP($L$14*INDEX(LINEST(LN(H141:H142),G141:G142),1,1))*EXP(INDEX(LINEST(LN(H141:H142),G141:G142),1,2))</f>
        <v>#DIV/0!</v>
      </c>
      <c r="J143" s="15" t="s">
        <v>18</v>
      </c>
      <c r="K143" t="e">
        <f>EXP($L$14*INDEX(LINEST(LN(K141:K142),J141:J142),1,1))*EXP(INDEX(LINEST(LN(K141:K142),J141:J142),1,2))</f>
        <v>#DIV/0!</v>
      </c>
      <c r="L143" s="6"/>
      <c r="M143" s="15" t="s">
        <v>18</v>
      </c>
      <c r="N143" t="e">
        <f>EXP($L$14*INDEX(LINEST(LN(N141:N142),M141:M142),1,1))*EXP(INDEX(LINEST(LN(N141:N142),M141:M142),1,2))</f>
        <v>#DIV/0!</v>
      </c>
      <c r="P143" s="15" t="s">
        <v>18</v>
      </c>
      <c r="Q143" t="e">
        <f>EXP($L$14*INDEX(LINEST(LN(Q141:Q142),P141:P142),1,1))*EXP(INDEX(LINEST(LN(Q141:Q142),P141:P142),1,2))</f>
        <v>#DIV/0!</v>
      </c>
    </row>
    <row r="144" spans="1:17">
      <c r="A144" s="15" t="s">
        <v>19</v>
      </c>
      <c r="B144" t="e">
        <f>LOG(B143,2)</f>
        <v>#DIV/0!</v>
      </c>
      <c r="C144" s="6"/>
      <c r="D144" s="15" t="s">
        <v>19</v>
      </c>
      <c r="E144" t="e">
        <f>LOG(E143,2)</f>
        <v>#DIV/0!</v>
      </c>
      <c r="G144" s="15" t="s">
        <v>19</v>
      </c>
      <c r="H144" t="e">
        <f>LOG(H143,2)</f>
        <v>#DIV/0!</v>
      </c>
      <c r="J144" s="15" t="s">
        <v>19</v>
      </c>
      <c r="K144" t="e">
        <f>LOG(K143,2)</f>
        <v>#DIV/0!</v>
      </c>
      <c r="L144" s="6"/>
      <c r="M144" s="15" t="s">
        <v>19</v>
      </c>
      <c r="N144" t="e">
        <f>LOG(N143,2)</f>
        <v>#DIV/0!</v>
      </c>
      <c r="P144" s="15" t="s">
        <v>19</v>
      </c>
      <c r="Q144" t="e">
        <f>LOG(Q143,2)</f>
        <v>#DIV/0!</v>
      </c>
    </row>
    <row r="145" spans="1:17">
      <c r="D145" s="6"/>
    </row>
    <row r="146" spans="1:17">
      <c r="A146" s="37"/>
      <c r="B146" s="99" t="s">
        <v>21</v>
      </c>
      <c r="C146" s="99"/>
      <c r="D146" s="99"/>
      <c r="E146" s="43" t="s">
        <v>56</v>
      </c>
      <c r="F146" s="38" t="s">
        <v>1</v>
      </c>
      <c r="G146" s="63" t="s">
        <v>19</v>
      </c>
      <c r="O146" t="s">
        <v>20</v>
      </c>
      <c r="P146" s="15" t="s">
        <v>14</v>
      </c>
      <c r="Q146" s="15" t="s">
        <v>1</v>
      </c>
    </row>
    <row r="147" spans="1:17">
      <c r="A147" s="61" t="str">
        <f>Worksheet!A93</f>
        <v>Sample 19</v>
      </c>
      <c r="B147" s="96" t="str">
        <f>Worksheet!B93</f>
        <v>sample name</v>
      </c>
      <c r="C147" s="97"/>
      <c r="D147" s="98"/>
      <c r="E147" s="61" t="str">
        <f>Worksheet!C93</f>
        <v>dd/mm/yy</v>
      </c>
      <c r="F147" s="45" t="str">
        <f>Worksheet!E93</f>
        <v>XX</v>
      </c>
      <c r="G147" s="46" t="e">
        <f xml:space="preserve"> B144</f>
        <v>#DIV/0!</v>
      </c>
      <c r="O147" s="15" t="s">
        <v>16</v>
      </c>
      <c r="P147" s="12" t="s">
        <v>65</v>
      </c>
      <c r="Q147" s="13" t="s">
        <v>65</v>
      </c>
    </row>
    <row r="148" spans="1:17">
      <c r="A148" s="61" t="str">
        <f>Worksheet!A94</f>
        <v>Sample 20</v>
      </c>
      <c r="B148" s="96" t="str">
        <f>Worksheet!B94</f>
        <v>sample name</v>
      </c>
      <c r="C148" s="97"/>
      <c r="D148" s="98"/>
      <c r="E148" s="61" t="str">
        <f>Worksheet!C94</f>
        <v>dd/mm/yy</v>
      </c>
      <c r="F148" s="45" t="str">
        <f>Worksheet!E94</f>
        <v>XX</v>
      </c>
      <c r="G148" s="46" t="e">
        <f xml:space="preserve"> E144</f>
        <v>#DIV/0!</v>
      </c>
      <c r="O148" s="15" t="s">
        <v>17</v>
      </c>
      <c r="P148" s="12" t="s">
        <v>65</v>
      </c>
      <c r="Q148" s="13" t="s">
        <v>65</v>
      </c>
    </row>
    <row r="149" spans="1:17">
      <c r="A149" s="61" t="str">
        <f>Worksheet!A95</f>
        <v>Sample 21</v>
      </c>
      <c r="B149" s="96" t="str">
        <f>Worksheet!B95</f>
        <v>sample name</v>
      </c>
      <c r="C149" s="97"/>
      <c r="D149" s="98"/>
      <c r="E149" s="61" t="str">
        <f>Worksheet!C95</f>
        <v>dd/mm/yy</v>
      </c>
      <c r="F149" s="45" t="str">
        <f>Worksheet!E95</f>
        <v>XX</v>
      </c>
      <c r="G149" s="46" t="e">
        <f xml:space="preserve"> H144</f>
        <v>#DIV/0!</v>
      </c>
      <c r="P149" s="15" t="s">
        <v>18</v>
      </c>
      <c r="Q149" t="e">
        <f>EXP($L$14*INDEX(LINEST(LN(Q147:Q148),P147:P148),1,1))*EXP(INDEX(LINEST(LN(Q147:Q148),P147:P148),1,2))</f>
        <v>#DIV/0!</v>
      </c>
    </row>
    <row r="150" spans="1:17">
      <c r="A150" s="61" t="str">
        <f>Worksheet!A96</f>
        <v>Sample 22</v>
      </c>
      <c r="B150" s="96" t="str">
        <f>Worksheet!B96</f>
        <v>sample name</v>
      </c>
      <c r="C150" s="97"/>
      <c r="D150" s="98"/>
      <c r="E150" s="61" t="str">
        <f>Worksheet!C96</f>
        <v>dd/mm/yy</v>
      </c>
      <c r="F150" s="45" t="str">
        <f>Worksheet!E96</f>
        <v>XX</v>
      </c>
      <c r="G150" s="46" t="e">
        <f>K144</f>
        <v>#DIV/0!</v>
      </c>
      <c r="P150" s="15" t="s">
        <v>19</v>
      </c>
      <c r="Q150" t="e">
        <f>LOG(Q149,2)</f>
        <v>#DIV/0!</v>
      </c>
    </row>
    <row r="151" spans="1:17">
      <c r="A151" s="61" t="str">
        <f>Worksheet!A97</f>
        <v>Sample 23</v>
      </c>
      <c r="B151" s="96" t="str">
        <f>Worksheet!B97</f>
        <v>sample name</v>
      </c>
      <c r="C151" s="97"/>
      <c r="D151" s="98"/>
      <c r="E151" s="61" t="str">
        <f>Worksheet!C97</f>
        <v>dd/mm/yy</v>
      </c>
      <c r="F151" s="45" t="str">
        <f>Worksheet!E97</f>
        <v>XX</v>
      </c>
      <c r="G151" s="46" t="e">
        <f>N144</f>
        <v>#DIV/0!</v>
      </c>
    </row>
    <row r="152" spans="1:17">
      <c r="A152" s="61" t="str">
        <f>Worksheet!A98</f>
        <v>Sample 24</v>
      </c>
      <c r="B152" s="96" t="str">
        <f>Worksheet!B98</f>
        <v>sample name</v>
      </c>
      <c r="C152" s="97"/>
      <c r="D152" s="98"/>
      <c r="E152" s="61" t="str">
        <f>Worksheet!C98</f>
        <v>dd/mm/yy</v>
      </c>
      <c r="F152" s="45" t="str">
        <f>Worksheet!E98</f>
        <v>XX</v>
      </c>
      <c r="G152" s="46" t="e">
        <f>Q144</f>
        <v>#DIV/0!</v>
      </c>
    </row>
    <row r="154" spans="1:17">
      <c r="F154" s="45"/>
    </row>
  </sheetData>
  <mergeCells count="28">
    <mergeCell ref="B72:D72"/>
    <mergeCell ref="B106:D106"/>
    <mergeCell ref="B107:D107"/>
    <mergeCell ref="B108:D108"/>
    <mergeCell ref="B109:D109"/>
    <mergeCell ref="B73:D73"/>
    <mergeCell ref="B74:D74"/>
    <mergeCell ref="B75:D75"/>
    <mergeCell ref="B34:D34"/>
    <mergeCell ref="B35:D35"/>
    <mergeCell ref="B69:D69"/>
    <mergeCell ref="B70:D70"/>
    <mergeCell ref="B71:D71"/>
    <mergeCell ref="B29:D29"/>
    <mergeCell ref="B30:D30"/>
    <mergeCell ref="B31:D31"/>
    <mergeCell ref="B32:D32"/>
    <mergeCell ref="B33:D33"/>
    <mergeCell ref="B110:D110"/>
    <mergeCell ref="B152:D152"/>
    <mergeCell ref="B111:D111"/>
    <mergeCell ref="B112:D112"/>
    <mergeCell ref="B150:D150"/>
    <mergeCell ref="B151:D151"/>
    <mergeCell ref="B146:D146"/>
    <mergeCell ref="B147:D147"/>
    <mergeCell ref="B148:D148"/>
    <mergeCell ref="B149:D149"/>
  </mergeCells>
  <pageMargins left="0.7" right="0.7" top="0.75" bottom="0.75" header="0.3" footer="0.3"/>
  <pageSetup paperSize="9" scale="53" fitToHeight="2" orientation="portrait" horizontalDpi="0" verticalDpi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Analysis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Paul Licciardi</cp:lastModifiedBy>
  <cp:lastPrinted>2018-06-04T05:56:21Z</cp:lastPrinted>
  <dcterms:created xsi:type="dcterms:W3CDTF">2017-09-22T15:41:02Z</dcterms:created>
  <dcterms:modified xsi:type="dcterms:W3CDTF">2018-10-28T22:26:54Z</dcterms:modified>
</cp:coreProperties>
</file>