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0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G:\My Drive\Manuscript Reviewed\58942_Finalization\"/>
    </mc:Choice>
  </mc:AlternateContent>
  <xr:revisionPtr revIDLastSave="0" documentId="8_{1166BC89-EA8A-4D0C-89CB-CF3FDAE825D1}" xr6:coauthVersionLast="40" xr6:coauthVersionMax="40" xr10:uidLastSave="{00000000-0000-0000-0000-000000000000}"/>
  <bookViews>
    <workbookView xWindow="0" yWindow="0" windowWidth="17256" windowHeight="5556" xr2:uid="{00000000-000D-0000-FFFF-FFFF00000000}"/>
  </bookViews>
  <sheets>
    <sheet name="Sheet1" sheetId="1" r:id="rId1"/>
    <sheet name="Sheet2" sheetId="2" r:id="rId2"/>
    <sheet name="Sheet3" sheetId="3" r:id="rId3"/>
    <sheet name="DV-IDENTITY-0" sheetId="4" state="veryHidden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1" i="4" l="1"/>
  <c r="B1" i="4"/>
  <c r="C1" i="4"/>
  <c r="D1" i="4"/>
  <c r="E1" i="4"/>
  <c r="F1" i="4"/>
  <c r="G1" i="4"/>
  <c r="H1" i="4"/>
  <c r="I1" i="4"/>
  <c r="J1" i="4"/>
  <c r="K1" i="4"/>
  <c r="L1" i="4"/>
  <c r="M1" i="4"/>
  <c r="N1" i="4"/>
  <c r="O1" i="4"/>
</calcChain>
</file>

<file path=xl/sharedStrings.xml><?xml version="1.0" encoding="utf-8"?>
<sst xmlns="http://schemas.openxmlformats.org/spreadsheetml/2006/main" count="75" uniqueCount="63">
  <si>
    <t>Company</t>
  </si>
  <si>
    <t>Catalog Number</t>
  </si>
  <si>
    <t>AAAAAH384Q8=</t>
  </si>
  <si>
    <t>Comments/Description</t>
  </si>
  <si>
    <t>Name of Material/ Equipment</t>
  </si>
  <si>
    <t>DMEM/Ham’s F12</t>
  </si>
  <si>
    <t>Life Technologies</t>
  </si>
  <si>
    <t>Fetal Bovine Serum</t>
  </si>
  <si>
    <t>Sigma Aldrich</t>
  </si>
  <si>
    <t xml:space="preserve">Gemini Bio-Products </t>
  </si>
  <si>
    <t>Dexamethasone (Dex; 1, 4-pregnadien-9α-fluoro-16α-methyl-11β, 17, 21-triol-3, 20-dione; ≥98% TLC)</t>
  </si>
  <si>
    <t xml:space="preserve">Steraloids </t>
  </si>
  <si>
    <t>IncuCyte ZOOM system</t>
  </si>
  <si>
    <t>Essen BioScience</t>
  </si>
  <si>
    <t>Thermo Fisher Scientific</t>
  </si>
  <si>
    <t xml:space="preserve">0.4% Trypan blue stain </t>
  </si>
  <si>
    <t>24-well plate transwell inserts</t>
  </si>
  <si>
    <t>Corning</t>
  </si>
  <si>
    <t>Becton Dickinson</t>
  </si>
  <si>
    <t>11330-032</t>
  </si>
  <si>
    <t>11039-021</t>
  </si>
  <si>
    <t>F2442</t>
  </si>
  <si>
    <t>15250-061</t>
  </si>
  <si>
    <t>Phenol-red free DMEM/Ham's F12</t>
  </si>
  <si>
    <t>Growth factor reduced, phenol-red free</t>
  </si>
  <si>
    <t>100-119</t>
  </si>
  <si>
    <t>P0500-000</t>
  </si>
  <si>
    <t>Charcoal dextran-stripped FBS</t>
  </si>
  <si>
    <t>0.5% Trypsin-EDTA</t>
  </si>
  <si>
    <t>15400-054</t>
  </si>
  <si>
    <t>Matrigel Membrane Matrix</t>
  </si>
  <si>
    <t>Crystal Violet</t>
  </si>
  <si>
    <t>1.0 M HEPES</t>
  </si>
  <si>
    <t>100 mM sodium pyruvate</t>
  </si>
  <si>
    <t>Penicillin (10,000 units/mL)/streptomycin (10,000 µg/mL)</t>
  </si>
  <si>
    <t>10 mM MEM non-essential amino acids</t>
  </si>
  <si>
    <t>151-40-122</t>
  </si>
  <si>
    <t>11360-070</t>
  </si>
  <si>
    <t>AmericanBio</t>
  </si>
  <si>
    <t>AB06021-00100</t>
  </si>
  <si>
    <t>11140-050</t>
  </si>
  <si>
    <t xml:space="preserve">Countess II Automated Cell Counter </t>
  </si>
  <si>
    <t>AMQAX1000</t>
  </si>
  <si>
    <t>C0775</t>
  </si>
  <si>
    <t>Semi-automatic wound maker tool</t>
  </si>
  <si>
    <t>Contain polycarbonate filters with an 8 μm pore size</t>
  </si>
  <si>
    <t>Olympus</t>
  </si>
  <si>
    <t>Olympus IX71 inverted microscope</t>
  </si>
  <si>
    <t>IX71</t>
  </si>
  <si>
    <t>N/A</t>
  </si>
  <si>
    <t>IncuCyte 24-well ImageLock Plates</t>
  </si>
  <si>
    <t>Micro Slides</t>
  </si>
  <si>
    <t>VWR International, LLC</t>
  </si>
  <si>
    <t>48311-7003</t>
  </si>
  <si>
    <t>Cytoseal 60</t>
  </si>
  <si>
    <t>8310-4</t>
  </si>
  <si>
    <t>Microscope cover glass</t>
  </si>
  <si>
    <t>Fisher Scientific</t>
  </si>
  <si>
    <t>12-545-E</t>
  </si>
  <si>
    <t>Scratch assay images were captured and analyzed using the preset “Scratch Wound” parameters on the IncuCyte ZOOM system. Other time-lapse microscopes may also be used.</t>
  </si>
  <si>
    <t>If using the IncuCyte Zoom imaging system, seed cells onto IncuCyte ImageLock Plates. These plates have fiducial markers on the bottom of the plate that are used as a reference for repeat imaging in a constant field of view.</t>
  </si>
  <si>
    <t>IncuCyte software</t>
  </si>
  <si>
    <t>2010A Rev2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</si>
</sst>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2" fillId="0" borderId="0" xfId="0" applyFont="1" applyAlignment="1">
      <alignment wrapText="1"/>
    </xf>
    <xf numFmtId="0" fontId="3" fillId="0" borderId="0" xfId="0" applyFont="1" applyAlignment="1">
      <alignment horizontal="center" vertical="center" wrapText="1"/>
    </xf>
    <xf numFmtId="0" fontId="1" fillId="0" borderId="0" xfId="0" applyFont="1" applyAlignment="1">
      <alignment wrapText="1"/>
    </xf>
    <xf numFmtId="0" fontId="0" fillId="0" borderId="0" xfId="0" applyAlignment="1">
      <alignment wrapText="1"/>
    </xf>
    <xf numFmtId="0" fontId="2" fillId="0" borderId="0" xfId="0" applyFont="1" applyAlignment="1">
      <alignment horizontal="left" wrapText="1"/>
    </xf>
    <xf numFmtId="0" fontId="2" fillId="0" borderId="0" xfId="0" applyFont="1" applyFill="1" applyAlignment="1">
      <alignment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D24"/>
  <sheetViews>
    <sheetView tabSelected="1" workbookViewId="0">
      <selection activeCell="A9" sqref="A9"/>
    </sheetView>
  </sheetViews>
  <sheetFormatPr defaultColWidth="9.21875" defaultRowHeight="15.6" x14ac:dyDescent="0.3"/>
  <cols>
    <col min="1" max="1" width="39.21875" style="1" customWidth="1"/>
    <col min="2" max="2" width="21.5546875" style="1" customWidth="1"/>
    <col min="3" max="3" width="17" style="1" bestFit="1" customWidth="1"/>
    <col min="4" max="4" width="46.44140625" style="1" customWidth="1"/>
    <col min="5" max="16384" width="9.21875" style="4"/>
  </cols>
  <sheetData>
    <row r="1" spans="1:4" s="3" customFormat="1" x14ac:dyDescent="0.3">
      <c r="A1" s="2" t="s">
        <v>4</v>
      </c>
      <c r="B1" s="2" t="s">
        <v>0</v>
      </c>
      <c r="C1" s="2" t="s">
        <v>1</v>
      </c>
      <c r="D1" s="2" t="s">
        <v>3</v>
      </c>
    </row>
    <row r="2" spans="1:4" ht="31.2" x14ac:dyDescent="0.3">
      <c r="A2" s="1" t="s">
        <v>15</v>
      </c>
      <c r="B2" s="1" t="s">
        <v>14</v>
      </c>
      <c r="C2" s="5" t="s">
        <v>22</v>
      </c>
    </row>
    <row r="3" spans="1:4" x14ac:dyDescent="0.3">
      <c r="A3" s="1" t="s">
        <v>28</v>
      </c>
      <c r="B3" s="1" t="s">
        <v>6</v>
      </c>
      <c r="C3" s="1" t="s">
        <v>29</v>
      </c>
    </row>
    <row r="4" spans="1:4" x14ac:dyDescent="0.3">
      <c r="A4" s="1" t="s">
        <v>32</v>
      </c>
      <c r="B4" s="1" t="s">
        <v>38</v>
      </c>
      <c r="C4" s="1" t="s">
        <v>39</v>
      </c>
    </row>
    <row r="5" spans="1:4" x14ac:dyDescent="0.3">
      <c r="A5" s="1" t="s">
        <v>35</v>
      </c>
      <c r="B5" s="1" t="s">
        <v>6</v>
      </c>
      <c r="C5" s="1" t="s">
        <v>40</v>
      </c>
    </row>
    <row r="6" spans="1:4" x14ac:dyDescent="0.3">
      <c r="A6" s="1" t="s">
        <v>33</v>
      </c>
      <c r="B6" s="1" t="s">
        <v>6</v>
      </c>
      <c r="C6" s="1" t="s">
        <v>37</v>
      </c>
    </row>
    <row r="7" spans="1:4" ht="31.2" x14ac:dyDescent="0.3">
      <c r="A7" s="1" t="s">
        <v>16</v>
      </c>
      <c r="B7" s="1" t="s">
        <v>17</v>
      </c>
      <c r="C7" s="5">
        <v>3422</v>
      </c>
      <c r="D7" s="1" t="s">
        <v>45</v>
      </c>
    </row>
    <row r="8" spans="1:4" x14ac:dyDescent="0.3">
      <c r="A8" s="1" t="s">
        <v>27</v>
      </c>
      <c r="B8" s="1" t="s">
        <v>9</v>
      </c>
      <c r="C8" s="1" t="s">
        <v>25</v>
      </c>
    </row>
    <row r="9" spans="1:4" ht="31.2" x14ac:dyDescent="0.3">
      <c r="A9" s="1" t="s">
        <v>41</v>
      </c>
      <c r="B9" s="1" t="s">
        <v>14</v>
      </c>
      <c r="C9" s="5" t="s">
        <v>42</v>
      </c>
    </row>
    <row r="10" spans="1:4" x14ac:dyDescent="0.3">
      <c r="A10" s="1" t="s">
        <v>31</v>
      </c>
      <c r="B10" s="1" t="s">
        <v>8</v>
      </c>
      <c r="C10" s="5" t="s">
        <v>43</v>
      </c>
    </row>
    <row r="11" spans="1:4" ht="31.2" x14ac:dyDescent="0.3">
      <c r="A11" s="1" t="s">
        <v>54</v>
      </c>
      <c r="B11" s="1" t="s">
        <v>14</v>
      </c>
      <c r="C11" s="5" t="s">
        <v>55</v>
      </c>
    </row>
    <row r="12" spans="1:4" ht="46.8" x14ac:dyDescent="0.3">
      <c r="A12" s="1" t="s">
        <v>10</v>
      </c>
      <c r="B12" s="1" t="s">
        <v>11</v>
      </c>
      <c r="C12" s="1" t="s">
        <v>26</v>
      </c>
    </row>
    <row r="13" spans="1:4" x14ac:dyDescent="0.3">
      <c r="A13" s="1" t="s">
        <v>5</v>
      </c>
      <c r="B13" s="1" t="s">
        <v>6</v>
      </c>
      <c r="C13" s="1" t="s">
        <v>19</v>
      </c>
    </row>
    <row r="14" spans="1:4" x14ac:dyDescent="0.3">
      <c r="A14" s="1" t="s">
        <v>7</v>
      </c>
      <c r="B14" s="1" t="s">
        <v>8</v>
      </c>
      <c r="C14" s="1" t="s">
        <v>21</v>
      </c>
    </row>
    <row r="15" spans="1:4" ht="93.6" x14ac:dyDescent="0.3">
      <c r="A15" s="6" t="s">
        <v>50</v>
      </c>
      <c r="B15" s="1" t="s">
        <v>13</v>
      </c>
      <c r="C15" s="5">
        <v>4365</v>
      </c>
      <c r="D15" s="1" t="s">
        <v>60</v>
      </c>
    </row>
    <row r="16" spans="1:4" x14ac:dyDescent="0.3">
      <c r="A16" s="1" t="s">
        <v>61</v>
      </c>
      <c r="B16" s="1" t="s">
        <v>13</v>
      </c>
      <c r="C16" s="1" t="s">
        <v>62</v>
      </c>
    </row>
    <row r="17" spans="1:4" ht="78" x14ac:dyDescent="0.3">
      <c r="A17" s="6" t="s">
        <v>12</v>
      </c>
      <c r="B17" s="1" t="s">
        <v>13</v>
      </c>
      <c r="C17" s="1" t="s">
        <v>49</v>
      </c>
      <c r="D17" s="1" t="s">
        <v>59</v>
      </c>
    </row>
    <row r="18" spans="1:4" x14ac:dyDescent="0.3">
      <c r="A18" s="1" t="s">
        <v>30</v>
      </c>
      <c r="B18" s="1" t="s">
        <v>18</v>
      </c>
      <c r="C18" s="5">
        <v>356231</v>
      </c>
      <c r="D18" s="1" t="s">
        <v>24</v>
      </c>
    </row>
    <row r="19" spans="1:4" ht="31.2" x14ac:dyDescent="0.3">
      <c r="A19" s="1" t="s">
        <v>51</v>
      </c>
      <c r="B19" s="1" t="s">
        <v>52</v>
      </c>
      <c r="C19" s="5" t="s">
        <v>53</v>
      </c>
    </row>
    <row r="20" spans="1:4" x14ac:dyDescent="0.3">
      <c r="A20" s="1" t="s">
        <v>56</v>
      </c>
      <c r="B20" s="1" t="s">
        <v>57</v>
      </c>
      <c r="C20" s="5" t="s">
        <v>58</v>
      </c>
    </row>
    <row r="21" spans="1:4" x14ac:dyDescent="0.3">
      <c r="A21" s="1" t="s">
        <v>47</v>
      </c>
      <c r="B21" s="1" t="s">
        <v>46</v>
      </c>
      <c r="C21" s="5" t="s">
        <v>48</v>
      </c>
    </row>
    <row r="22" spans="1:4" ht="31.2" x14ac:dyDescent="0.3">
      <c r="A22" s="1" t="s">
        <v>34</v>
      </c>
      <c r="B22" s="1" t="s">
        <v>6</v>
      </c>
      <c r="C22" s="1" t="s">
        <v>36</v>
      </c>
    </row>
    <row r="23" spans="1:4" x14ac:dyDescent="0.3">
      <c r="A23" s="1" t="s">
        <v>23</v>
      </c>
      <c r="B23" s="1" t="s">
        <v>6</v>
      </c>
      <c r="C23" s="1" t="s">
        <v>20</v>
      </c>
    </row>
    <row r="24" spans="1:4" x14ac:dyDescent="0.3">
      <c r="A24" s="6" t="s">
        <v>44</v>
      </c>
      <c r="B24" s="1" t="s">
        <v>13</v>
      </c>
      <c r="C24" s="5" t="s">
        <v>49</v>
      </c>
    </row>
  </sheetData>
  <sortState xmlns:xlrd2="http://schemas.microsoft.com/office/spreadsheetml/2017/richdata2" ref="A2:D24">
    <sortCondition ref="A2"/>
  </sortState>
  <pageMargins left="0.7" right="0.7" top="0.75" bottom="0.75" header="0.3" footer="0.3"/>
  <pageSetup orientation="landscape" r:id="rId1"/>
  <customProperties>
    <customPr name="DVSECTIONID" r:id="rId2"/>
  </customPropertie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"/>
  <sheetViews>
    <sheetView workbookViewId="0"/>
  </sheetViews>
  <sheetFormatPr defaultRowHeight="14.4" x14ac:dyDescent="0.3"/>
  <sheetData/>
  <pageMargins left="0.7" right="0.7" top="0.75" bottom="0.75" header="0.3" footer="0.3"/>
  <customProperties>
    <customPr name="DVSECTIONID" r:id="rId1"/>
  </customPropertie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"/>
  <sheetViews>
    <sheetView workbookViewId="0"/>
  </sheetViews>
  <sheetFormatPr defaultRowHeight="14.4" x14ac:dyDescent="0.3"/>
  <sheetData/>
  <pageMargins left="0.7" right="0.7" top="0.75" bottom="0.75" header="0.3" footer="0.3"/>
  <customProperties>
    <customPr name="DVSECTIONID" r:id="rId1"/>
  </customPropertie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A1:P1"/>
  <sheetViews>
    <sheetView workbookViewId="0">
      <selection activeCell="P1" sqref="P1"/>
    </sheetView>
  </sheetViews>
  <sheetFormatPr defaultRowHeight="14.4" x14ac:dyDescent="0.3"/>
  <sheetData>
    <row r="1" spans="1:16" x14ac:dyDescent="0.3">
      <c r="A1" t="e">
        <f>IF(Sheet1!1:1,"AAAAAH384QA=",0)</f>
        <v>#VALUE!</v>
      </c>
      <c r="B1" t="e">
        <f>AND(Sheet1!A1,"AAAAAH384QE=")</f>
        <v>#VALUE!</v>
      </c>
      <c r="C1" t="e">
        <f>AND(Sheet1!B1,"AAAAAH384QI=")</f>
        <v>#VALUE!</v>
      </c>
      <c r="D1" t="e">
        <f>AND(Sheet1!C1,"AAAAAH384QM=")</f>
        <v>#VALUE!</v>
      </c>
      <c r="E1" t="e">
        <f>AND(Sheet1!D1,"AAAAAH384QQ=")</f>
        <v>#VALUE!</v>
      </c>
      <c r="F1" t="e">
        <f>IF(Sheet1!A:A,"AAAAAH384QU=",0)</f>
        <v>#VALUE!</v>
      </c>
      <c r="G1" t="e">
        <f>IF(Sheet1!B:B,"AAAAAH384QY=",0)</f>
        <v>#VALUE!</v>
      </c>
      <c r="H1" t="e">
        <f>IF(Sheet1!C:C,"AAAAAH384Qc=",0)</f>
        <v>#VALUE!</v>
      </c>
      <c r="I1" t="e">
        <f>IF(Sheet1!D:D,"AAAAAH384Qg=",0)</f>
        <v>#VALUE!</v>
      </c>
      <c r="J1">
        <f>IF(Sheet2!1:1,"AAAAAH384Qk=",0)</f>
        <v>0</v>
      </c>
      <c r="K1" t="e">
        <f>AND(Sheet2!A1,"AAAAAH384Qo=")</f>
        <v>#VALUE!</v>
      </c>
      <c r="L1">
        <f>IF(Sheet2!A:A,"AAAAAH384Qs=",0)</f>
        <v>0</v>
      </c>
      <c r="M1">
        <f>IF(Sheet3!1:1,"AAAAAH384Qw=",0)</f>
        <v>0</v>
      </c>
      <c r="N1" t="e">
        <f>AND(Sheet3!A1,"AAAAAH384Q0=")</f>
        <v>#VALUE!</v>
      </c>
      <c r="O1">
        <f>IF(Sheet3!A:A,"AAAAAH384Q4=",0)</f>
        <v>0</v>
      </c>
      <c r="P1" t="s">
        <v>2</v>
      </c>
    </row>
  </sheetData>
  <pageMargins left="0.7" right="0.7" top="0.75" bottom="0.75" header="0.3" footer="0.3"/>
  <customProperties>
    <customPr name="DVSECTIONID" r:id="rId1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Jove</dc:creator>
  <cp:lastModifiedBy>Vineeta.Bajaj</cp:lastModifiedBy>
  <dcterms:created xsi:type="dcterms:W3CDTF">2012-02-23T18:29:07Z</dcterms:created>
  <dcterms:modified xsi:type="dcterms:W3CDTF">2018-12-06T18:49:57Z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Google.Documents.Tracking">
    <vt:lpwstr>true</vt:lpwstr>
  </property>
  <property fmtid="{D5CDD505-2E9C-101B-9397-08002B2CF9AE}" pid="3" name="Google.Documents.DocumentId">
    <vt:lpwstr>1_TyPZ1nq2ij5qiLP5WKwIr5Ggz64fndPXsT3KppW9cQ</vt:lpwstr>
  </property>
  <property fmtid="{D5CDD505-2E9C-101B-9397-08002B2CF9AE}" pid="4" name="Google.Documents.RevisionId">
    <vt:lpwstr>02868307762065459680</vt:lpwstr>
  </property>
  <property fmtid="{D5CDD505-2E9C-101B-9397-08002B2CF9AE}" pid="5" name="Google.Documents.PreviousRevisionId">
    <vt:lpwstr>03149905390382699891</vt:lpwstr>
  </property>
  <property fmtid="{D5CDD505-2E9C-101B-9397-08002B2CF9AE}" pid="6" name="Google.Documents.PluginVersion">
    <vt:lpwstr>2.0.2662.553</vt:lpwstr>
  </property>
  <property fmtid="{D5CDD505-2E9C-101B-9397-08002B2CF9AE}" pid="7" name="Google.Documents.MergeIncapabilityFlags">
    <vt:i4>0</vt:i4>
  </property>
</Properties>
</file>