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8885_Finalization\"/>
    </mc:Choice>
  </mc:AlternateContent>
  <xr:revisionPtr revIDLastSave="0" documentId="13_ncr:1_{47B94C25-110A-4179-B2D3-09A87E2CF079}" xr6:coauthVersionLast="40" xr6:coauthVersionMax="40" xr10:uidLastSave="{00000000-0000-0000-0000-000000000000}"/>
  <bookViews>
    <workbookView xWindow="0" yWindow="456" windowWidth="22716" windowHeight="12024" xr2:uid="{00000000-000D-0000-FFFF-FFFF00000000}"/>
  </bookViews>
  <sheets>
    <sheet name="Material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<sst xmlns="http://schemas.openxmlformats.org/spreadsheetml/2006/main" count="19" uniqueCount="19">
  <si>
    <t>Company</t>
  </si>
  <si>
    <t>Catalog Number</t>
  </si>
  <si>
    <t>AAAAAH384Q8=</t>
  </si>
  <si>
    <t>Comments/Description</t>
  </si>
  <si>
    <t>Name of Material/ Equipment</t>
  </si>
  <si>
    <t xml:space="preserve">ASUS ROG G750JM 17-Inch </t>
  </si>
  <si>
    <t>AsusTek Computer Inc</t>
  </si>
  <si>
    <t>Matlab</t>
  </si>
  <si>
    <t>MathWorks</t>
  </si>
  <si>
    <t>Eye Link II</t>
  </si>
  <si>
    <t>SR-Research</t>
  </si>
  <si>
    <t>500 Hz binocular eye monitoring 
0.01 º RMS resolutions</t>
  </si>
  <si>
    <t xml:space="preserve">Polhemus MicroSensor 1.8 </t>
  </si>
  <si>
    <t>Polhemus</t>
  </si>
  <si>
    <t>240 Hz, 0.08 cm accuracy</t>
  </si>
  <si>
    <t xml:space="preserve">27.0" Dell LED-Lit monitor </t>
  </si>
  <si>
    <t>Dell</t>
  </si>
  <si>
    <t>S2716DG</t>
  </si>
  <si>
    <t>QHD resolution (2560 x 1440)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</si>
</sst>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"/>
  <sheetViews>
    <sheetView tabSelected="1" workbookViewId="0">
      <selection activeCell="G4" sqref="G4"/>
    </sheetView>
  </sheetViews>
  <sheetFormatPr defaultColWidth="8.77734375" defaultRowHeight="15.6" x14ac:dyDescent="0.3"/>
  <cols>
    <col min="1" max="1" width="30.77734375" style="8" bestFit="1" customWidth="1"/>
    <col min="2" max="2" width="21.6640625" style="3" customWidth="1"/>
    <col min="3" max="3" width="14.44140625" style="8" bestFit="1" customWidth="1"/>
    <col min="4" max="4" width="25.44140625" style="9" bestFit="1" customWidth="1"/>
    <col min="5" max="16384" width="8.77734375" style="10"/>
  </cols>
  <sheetData>
    <row r="1" spans="1:4" s="6" customFormat="1" ht="31.2" x14ac:dyDescent="0.3">
      <c r="A1" s="4" t="s">
        <v>4</v>
      </c>
      <c r="B1" s="1" t="s">
        <v>0</v>
      </c>
      <c r="C1" s="4" t="s">
        <v>1</v>
      </c>
      <c r="D1" s="5" t="s">
        <v>3</v>
      </c>
    </row>
    <row r="2" spans="1:4" x14ac:dyDescent="0.3">
      <c r="A2" s="7" t="s">
        <v>15</v>
      </c>
      <c r="B2" s="2" t="s">
        <v>16</v>
      </c>
      <c r="C2" s="7" t="s">
        <v>17</v>
      </c>
      <c r="D2" s="11" t="s">
        <v>18</v>
      </c>
    </row>
    <row r="3" spans="1:4" ht="31.2" x14ac:dyDescent="0.3">
      <c r="A3" s="7" t="s">
        <v>5</v>
      </c>
      <c r="B3" s="2" t="s">
        <v>6</v>
      </c>
    </row>
    <row r="4" spans="1:4" ht="78" x14ac:dyDescent="0.3">
      <c r="A4" s="8" t="s">
        <v>9</v>
      </c>
      <c r="B4" s="2" t="s">
        <v>10</v>
      </c>
      <c r="C4" s="7" t="s">
        <v>11</v>
      </c>
    </row>
    <row r="5" spans="1:4" x14ac:dyDescent="0.3">
      <c r="A5" s="7" t="s">
        <v>7</v>
      </c>
      <c r="B5" s="2" t="s">
        <v>8</v>
      </c>
    </row>
    <row r="6" spans="1:4" x14ac:dyDescent="0.3">
      <c r="A6" s="7" t="s">
        <v>12</v>
      </c>
      <c r="B6" s="2" t="s">
        <v>13</v>
      </c>
      <c r="D6" s="11" t="s">
        <v>14</v>
      </c>
    </row>
  </sheetData>
  <sortState xmlns:xlrd2="http://schemas.microsoft.com/office/spreadsheetml/2017/richdata2" ref="A2:D6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IF(Material!1:1,"AAAAAH384QA=",0)</f>
        <v>#VALUE!</v>
      </c>
      <c r="B1" t="e">
        <f>AND(Material!A1,"AAAAAH384QE=")</f>
        <v>#VALUE!</v>
      </c>
      <c r="C1" t="e">
        <f>AND(Material!B1,"AAAAAH384QI=")</f>
        <v>#VALUE!</v>
      </c>
      <c r="D1" t="e">
        <f>AND(Material!C1,"AAAAAH384QM=")</f>
        <v>#VALUE!</v>
      </c>
      <c r="E1" t="e">
        <f>AND(Material!D1,"AAAAAH384QQ=")</f>
        <v>#VALUE!</v>
      </c>
      <c r="F1" t="e">
        <f>IF(Material!A:A,"AAAAAH384QU=",0)</f>
        <v>#VALUE!</v>
      </c>
      <c r="G1" t="e">
        <f>IF(Material!B:B,"AAAAAH384QY=",0)</f>
        <v>#VALUE!</v>
      </c>
      <c r="H1" t="e">
        <f>IF(Material!C:C,"AAAAAH384Qc=",0)</f>
        <v>#VALUE!</v>
      </c>
      <c r="I1" t="e">
        <f>IF(Material!D:D,"AAAAAH384Qg=",0)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Material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2019-01-07T15:33:01Z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