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https://d.docs.live.net/e3ba63bc28c71636/Oza Lab/"/>
    </mc:Choice>
  </mc:AlternateContent>
  <xr:revisionPtr revIDLastSave="0" documentId="10_ncr:100000_{F1403768-28C0-44F1-B190-6AD439C9CE32}" xr6:coauthVersionLast="31" xr6:coauthVersionMax="37" xr10:uidLastSave="{00000000-0000-0000-0000-000000000000}"/>
  <bookViews>
    <workbookView xWindow="0" yWindow="0" windowWidth="10800" windowHeight="4212" xr2:uid="{00000000-000D-0000-FFFF-FFFF00000000}"/>
  </bookViews>
  <sheets>
    <sheet name="Sigma Order 080116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0" i="1" l="1"/>
  <c r="J51" i="1"/>
  <c r="F45" i="1" l="1"/>
  <c r="I47" i="1" l="1"/>
  <c r="F42" i="1"/>
  <c r="I42" i="1" s="1"/>
  <c r="J42" i="1" s="1"/>
  <c r="F44" i="1"/>
  <c r="I44" i="1" s="1"/>
  <c r="J44" i="1" s="1"/>
  <c r="I48" i="1"/>
  <c r="J48" i="1" s="1"/>
  <c r="F28" i="1"/>
  <c r="I28" i="1" s="1"/>
  <c r="J28" i="1" s="1"/>
  <c r="F35" i="1"/>
  <c r="I35" i="1" s="1"/>
  <c r="J35" i="1" s="1"/>
  <c r="F43" i="1"/>
  <c r="I43" i="1" s="1"/>
  <c r="J43" i="1" s="1"/>
  <c r="F41" i="1"/>
  <c r="I41" i="1" s="1"/>
  <c r="J41" i="1" s="1"/>
  <c r="J47" i="1"/>
  <c r="F29" i="1"/>
  <c r="I29" i="1" s="1"/>
  <c r="J29" i="1" s="1"/>
  <c r="F30" i="1"/>
  <c r="I30" i="1" s="1"/>
  <c r="J30" i="1" s="1"/>
  <c r="F31" i="1"/>
  <c r="I31" i="1" s="1"/>
  <c r="J31" i="1" s="1"/>
  <c r="F32" i="1"/>
  <c r="I32" i="1" s="1"/>
  <c r="J32" i="1" s="1"/>
  <c r="F37" i="1"/>
  <c r="I37" i="1" s="1"/>
  <c r="J37" i="1" s="1"/>
  <c r="F39" i="1"/>
  <c r="I39" i="1" s="1"/>
  <c r="J39" i="1" s="1"/>
  <c r="F40" i="1"/>
  <c r="I40" i="1" s="1"/>
  <c r="J40" i="1" s="1"/>
  <c r="I45" i="1"/>
  <c r="J45" i="1" s="1"/>
  <c r="F25" i="1"/>
  <c r="I25" i="1" s="1"/>
  <c r="J25" i="1" s="1"/>
  <c r="F26" i="1"/>
  <c r="I26" i="1" s="1"/>
  <c r="J26" i="1" s="1"/>
  <c r="F27" i="1"/>
  <c r="I27" i="1" s="1"/>
  <c r="J27" i="1" s="1"/>
  <c r="F33" i="1"/>
  <c r="I33" i="1" s="1"/>
  <c r="J33" i="1" s="1"/>
  <c r="F34" i="1"/>
  <c r="I34" i="1" s="1"/>
  <c r="J34" i="1" s="1"/>
  <c r="F36" i="1"/>
  <c r="I36" i="1" s="1"/>
  <c r="J36" i="1" s="1"/>
  <c r="F38" i="1"/>
  <c r="I38" i="1" s="1"/>
  <c r="J38" i="1" s="1"/>
  <c r="F46" i="1"/>
  <c r="I46" i="1" s="1"/>
  <c r="J46" i="1" s="1"/>
  <c r="F24" i="1"/>
  <c r="I24" i="1" s="1"/>
  <c r="J24" i="1" s="1"/>
  <c r="F23" i="1"/>
  <c r="I23" i="1" s="1"/>
  <c r="J23" i="1" s="1"/>
  <c r="F22" i="1"/>
  <c r="I22" i="1" s="1"/>
  <c r="J22" i="1" s="1"/>
  <c r="F3" i="1"/>
  <c r="I3" i="1" s="1"/>
  <c r="J3" i="1" s="1"/>
  <c r="F4" i="1"/>
  <c r="I4" i="1" s="1"/>
  <c r="J4" i="1" s="1"/>
  <c r="F5" i="1"/>
  <c r="I5" i="1" s="1"/>
  <c r="J5" i="1" s="1"/>
  <c r="F6" i="1"/>
  <c r="I6" i="1" s="1"/>
  <c r="J6" i="1" s="1"/>
  <c r="F7" i="1"/>
  <c r="I7" i="1" s="1"/>
  <c r="J7" i="1" s="1"/>
  <c r="F8" i="1"/>
  <c r="I8" i="1" s="1"/>
  <c r="J8" i="1" s="1"/>
  <c r="F9" i="1"/>
  <c r="I9" i="1" s="1"/>
  <c r="J9" i="1" s="1"/>
  <c r="F10" i="1"/>
  <c r="I10" i="1" s="1"/>
  <c r="J10" i="1" s="1"/>
  <c r="F11" i="1"/>
  <c r="I11" i="1" s="1"/>
  <c r="J11" i="1" s="1"/>
  <c r="F12" i="1"/>
  <c r="I12" i="1" s="1"/>
  <c r="J12" i="1" s="1"/>
  <c r="F13" i="1"/>
  <c r="I13" i="1" s="1"/>
  <c r="J13" i="1" s="1"/>
  <c r="F14" i="1"/>
  <c r="I14" i="1" s="1"/>
  <c r="J14" i="1" s="1"/>
  <c r="F15" i="1"/>
  <c r="I15" i="1" s="1"/>
  <c r="J15" i="1" s="1"/>
  <c r="F16" i="1"/>
  <c r="I16" i="1" s="1"/>
  <c r="J16" i="1" s="1"/>
  <c r="F17" i="1"/>
  <c r="I17" i="1" s="1"/>
  <c r="J17" i="1" s="1"/>
  <c r="F18" i="1"/>
  <c r="I18" i="1" s="1"/>
  <c r="J18" i="1" s="1"/>
  <c r="F19" i="1"/>
  <c r="I19" i="1" s="1"/>
  <c r="J19" i="1" s="1"/>
  <c r="F20" i="1"/>
  <c r="I20" i="1" s="1"/>
  <c r="J20" i="1" s="1"/>
  <c r="F21" i="1"/>
  <c r="I21" i="1" s="1"/>
  <c r="J21" i="1" s="1"/>
  <c r="F2" i="1"/>
  <c r="I2" i="1" s="1"/>
  <c r="J2" i="1" s="1"/>
</calcChain>
</file>

<file path=xl/sharedStrings.xml><?xml version="1.0" encoding="utf-8"?>
<sst xmlns="http://schemas.openxmlformats.org/spreadsheetml/2006/main" count="113" uniqueCount="67">
  <si>
    <t>Company</t>
  </si>
  <si>
    <t>FOLINIC ACID CALCIUM SALT HYDRATE</t>
  </si>
  <si>
    <t>D-(+)-GLUCOSE</t>
  </si>
  <si>
    <t>COENZYME A SODIUM SALT HYDRATE</t>
  </si>
  <si>
    <t>NTPs</t>
  </si>
  <si>
    <t>HEPES</t>
  </si>
  <si>
    <t>1 L</t>
  </si>
  <si>
    <t>Cost per 15 uL reaction ($)</t>
  </si>
  <si>
    <t>Sigma Aldrich</t>
  </si>
  <si>
    <t>L-ASPARTIC ACID</t>
  </si>
  <si>
    <t>L-VALINE</t>
  </si>
  <si>
    <t>L-TRYPTOPHAN</t>
  </si>
  <si>
    <t>L-PHENYLALANINE</t>
  </si>
  <si>
    <t>Reagent</t>
  </si>
  <si>
    <t>L-ISOLEUCINE</t>
  </si>
  <si>
    <t>L-LEUCINE</t>
  </si>
  <si>
    <t>L-CYSTEINE</t>
  </si>
  <si>
    <t>L-METHIONINE</t>
  </si>
  <si>
    <t>L-ALANINE</t>
  </si>
  <si>
    <t>L-ARGININE</t>
  </si>
  <si>
    <t>L-ASPARAGINE</t>
  </si>
  <si>
    <t>GLYCINE</t>
  </si>
  <si>
    <t>L-GLUTAMINE</t>
  </si>
  <si>
    <t>L-HISTIDINE</t>
  </si>
  <si>
    <t>L-LYSINE</t>
  </si>
  <si>
    <t>L-PROLINE</t>
  </si>
  <si>
    <t>L-SERINE</t>
  </si>
  <si>
    <t>L-THREONINE</t>
  </si>
  <si>
    <t>L-GLUTAMIC ACID MONOPOTASSIUM SALT</t>
  </si>
  <si>
    <t>L-TYROSINE</t>
  </si>
  <si>
    <t xml:space="preserve">1,4-DIAMINOBUTANE (PUTRESCINE) </t>
  </si>
  <si>
    <t xml:space="preserve">TRNA, FROM E.COLI MRE </t>
  </si>
  <si>
    <t xml:space="preserve">POTASSIUM OXALATE MONOHYDRATE </t>
  </si>
  <si>
    <t xml:space="preserve">POTASSIUM HYDROXIDE </t>
  </si>
  <si>
    <t>SODIUM CHLORIDE</t>
  </si>
  <si>
    <t>POTASSIUM PHOSPHATE DIBASIC</t>
  </si>
  <si>
    <t>POTASSIUM PHOSPHATE MONOBASIC</t>
  </si>
  <si>
    <t>BETA-NICOTINAMIDE ADENINE DINUCLEOTIDE</t>
  </si>
  <si>
    <t>TRIZMA(R) BASE</t>
  </si>
  <si>
    <t>PHOSPHO(ENOL)PYRUVIC ACID MONOPOTASSIUM</t>
  </si>
  <si>
    <t xml:space="preserve">ISOPROPYL B-D-THIOGALACTOPYRANOSIDE </t>
  </si>
  <si>
    <t>SPERMIDINE</t>
  </si>
  <si>
    <t>TRYPTONE</t>
  </si>
  <si>
    <t>YEAST EXTRACT</t>
  </si>
  <si>
    <t>MOLECULAR GRADE WATER</t>
  </si>
  <si>
    <t>MAXI PREP KIT</t>
  </si>
  <si>
    <t>LB BROTH</t>
  </si>
  <si>
    <t>Fisher Bioreagents</t>
  </si>
  <si>
    <t>ThermoFisher</t>
  </si>
  <si>
    <t>Total cost per 15 uL reaction ($)</t>
  </si>
  <si>
    <t>Total start-up cost for reagents ($)</t>
  </si>
  <si>
    <t>-</t>
  </si>
  <si>
    <t>250 uL each</t>
  </si>
  <si>
    <t>10 preps</t>
  </si>
  <si>
    <t>MAGNESIUM ACETATE</t>
  </si>
  <si>
    <t>POTASSIUM ACETATE</t>
  </si>
  <si>
    <t>DITHIOTHREITOL</t>
  </si>
  <si>
    <t>L-GLUTAMIC ACID HEMIMAGNESIUM SALT</t>
  </si>
  <si>
    <t>AMMONIUM GLUTAMATE</t>
  </si>
  <si>
    <t>MP Biomedicals</t>
  </si>
  <si>
    <t>Purchase Price ($)</t>
  </si>
  <si>
    <t>Purchase quantity (g)</t>
  </si>
  <si>
    <t>Quantity required per batch of stock prepared (g)</t>
  </si>
  <si>
    <t>Number of batches of stock solution possible per total quantity purchased</t>
  </si>
  <si>
    <t>Volume of stock solution prepared (uL)</t>
  </si>
  <si>
    <t>Volume of stock solution used per rxn (uL) per 15 uL reaction</t>
  </si>
  <si>
    <t>Number of 15 uL reactions possible per total quantity purchased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</si>
</sst>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9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/>
    </xf>
    <xf numFmtId="0" fontId="0" fillId="0" borderId="0" xfId="0" applyFont="1" applyFill="1"/>
    <xf numFmtId="1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 vertical="top" wrapText="1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wrapText="1"/>
    </xf>
    <xf numFmtId="2" fontId="0" fillId="0" borderId="0" xfId="0" applyNumberFormat="1" applyFont="1" applyFill="1" applyAlignment="1">
      <alignment horizontal="center" vertical="top" wrapText="1"/>
    </xf>
    <xf numFmtId="2" fontId="0" fillId="0" borderId="0" xfId="0" applyNumberFormat="1" applyFont="1" applyFill="1" applyAlignment="1">
      <alignment horizontal="center"/>
    </xf>
    <xf numFmtId="2" fontId="0" fillId="0" borderId="0" xfId="0" applyNumberFormat="1" applyFont="1" applyFill="1" applyAlignment="1">
      <alignment horizontal="right"/>
    </xf>
    <xf numFmtId="169" fontId="0" fillId="0" borderId="0" xfId="0" applyNumberFormat="1" applyFont="1" applyFill="1" applyAlignment="1">
      <alignment horizontal="right"/>
    </xf>
    <xf numFmtId="169" fontId="0" fillId="0" borderId="0" xfId="0" applyNumberFormat="1" applyFont="1" applyFill="1" applyAlignment="1">
      <alignment horizontal="center"/>
    </xf>
    <xf numFmtId="164" fontId="0" fillId="0" borderId="0" xfId="0" applyNumberFormat="1" applyFont="1" applyFill="1" applyAlignment="1">
      <alignment horizontal="center"/>
    </xf>
    <xf numFmtId="169" fontId="0" fillId="0" borderId="0" xfId="0" applyNumberFormat="1" applyFont="1" applyFill="1" applyAlignment="1">
      <alignment horizontal="center" vertical="top" wrapText="1"/>
    </xf>
    <xf numFmtId="1" fontId="1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5"/>
  <sheetViews>
    <sheetView tabSelected="1" zoomScale="64" zoomScaleNormal="70" workbookViewId="0">
      <selection activeCell="G51" sqref="G51"/>
    </sheetView>
  </sheetViews>
  <sheetFormatPr defaultRowHeight="14.4" x14ac:dyDescent="0.55000000000000004"/>
  <cols>
    <col min="1" max="1" width="41.68359375" style="1" bestFit="1" customWidth="1"/>
    <col min="2" max="2" width="19.1015625" style="1" customWidth="1"/>
    <col min="3" max="3" width="11.41796875" style="1" bestFit="1" customWidth="1"/>
    <col min="4" max="4" width="12.41796875" style="1" bestFit="1" customWidth="1"/>
    <col min="5" max="5" width="20.68359375" style="1" customWidth="1"/>
    <col min="6" max="6" width="26.26171875" style="1" customWidth="1"/>
    <col min="7" max="7" width="17.26171875" style="1" customWidth="1"/>
    <col min="8" max="8" width="23.5234375" style="1" bestFit="1" customWidth="1"/>
    <col min="9" max="9" width="25.83984375" style="2" customWidth="1"/>
    <col min="10" max="10" width="16.83984375" style="1" customWidth="1"/>
    <col min="11" max="21" width="9.15625" style="1"/>
  </cols>
  <sheetData>
    <row r="1" spans="1:21" s="5" customFormat="1" ht="71.7" customHeight="1" x14ac:dyDescent="0.55000000000000004">
      <c r="A1" s="3" t="s">
        <v>13</v>
      </c>
      <c r="B1" s="3" t="s">
        <v>0</v>
      </c>
      <c r="C1" s="3" t="s">
        <v>61</v>
      </c>
      <c r="D1" s="3" t="s">
        <v>60</v>
      </c>
      <c r="E1" s="3" t="s">
        <v>62</v>
      </c>
      <c r="F1" s="3" t="s">
        <v>63</v>
      </c>
      <c r="G1" s="3" t="s">
        <v>64</v>
      </c>
      <c r="H1" s="3" t="s">
        <v>65</v>
      </c>
      <c r="I1" s="18" t="s">
        <v>66</v>
      </c>
      <c r="J1" s="3" t="s">
        <v>7</v>
      </c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s="5" customFormat="1" x14ac:dyDescent="0.55000000000000004">
      <c r="A2" s="7" t="s">
        <v>9</v>
      </c>
      <c r="B2" s="7" t="s">
        <v>8</v>
      </c>
      <c r="C2" s="7">
        <v>100</v>
      </c>
      <c r="D2" s="11">
        <v>50.5</v>
      </c>
      <c r="E2" s="7">
        <v>0.26600000000000001</v>
      </c>
      <c r="F2" s="11">
        <f t="shared" ref="F2:F24" si="0">C2/E2</f>
        <v>375.93984962406012</v>
      </c>
      <c r="G2" s="7">
        <v>40000</v>
      </c>
      <c r="H2" s="17">
        <v>0.6</v>
      </c>
      <c r="I2" s="8">
        <f>G2*F2/H2</f>
        <v>25062656.641604006</v>
      </c>
      <c r="J2" s="16">
        <f>D2/I2</f>
        <v>2.0149500000000005E-6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5" customFormat="1" x14ac:dyDescent="0.55000000000000004">
      <c r="A3" s="7" t="s">
        <v>10</v>
      </c>
      <c r="B3" s="7" t="s">
        <v>8</v>
      </c>
      <c r="C3" s="7">
        <v>1</v>
      </c>
      <c r="D3" s="11">
        <v>14.2</v>
      </c>
      <c r="E3" s="7">
        <v>0.23400000000000001</v>
      </c>
      <c r="F3" s="11">
        <f t="shared" si="0"/>
        <v>4.2735042735042734</v>
      </c>
      <c r="G3" s="7">
        <v>40000</v>
      </c>
      <c r="H3" s="17">
        <v>0.6</v>
      </c>
      <c r="I3" s="8">
        <f t="shared" ref="I3:I46" si="1">G3*F3/H3</f>
        <v>284900.2849002849</v>
      </c>
      <c r="J3" s="16">
        <f t="shared" ref="J3:J48" si="2">D3/I3</f>
        <v>4.9842000000000002E-5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5" customFormat="1" x14ac:dyDescent="0.55000000000000004">
      <c r="A4" s="7" t="s">
        <v>11</v>
      </c>
      <c r="B4" s="7" t="s">
        <v>8</v>
      </c>
      <c r="C4" s="7">
        <v>1</v>
      </c>
      <c r="D4" s="11">
        <v>14.5</v>
      </c>
      <c r="E4" s="7">
        <v>0.40799999999999997</v>
      </c>
      <c r="F4" s="11">
        <f t="shared" si="0"/>
        <v>2.4509803921568629</v>
      </c>
      <c r="G4" s="7">
        <v>40000</v>
      </c>
      <c r="H4" s="17">
        <v>0.6</v>
      </c>
      <c r="I4" s="8">
        <f t="shared" si="1"/>
        <v>163398.69281045755</v>
      </c>
      <c r="J4" s="16">
        <f t="shared" si="2"/>
        <v>8.873999999999998E-5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s="5" customFormat="1" x14ac:dyDescent="0.55000000000000004">
      <c r="A5" s="7" t="s">
        <v>12</v>
      </c>
      <c r="B5" s="7" t="s">
        <v>8</v>
      </c>
      <c r="C5" s="7">
        <v>100</v>
      </c>
      <c r="D5" s="11">
        <v>79.5</v>
      </c>
      <c r="E5" s="7">
        <v>0.33</v>
      </c>
      <c r="F5" s="11">
        <f t="shared" si="0"/>
        <v>303.030303030303</v>
      </c>
      <c r="G5" s="7">
        <v>40000</v>
      </c>
      <c r="H5" s="17">
        <v>0.6</v>
      </c>
      <c r="I5" s="8">
        <f t="shared" si="1"/>
        <v>20202020.202020198</v>
      </c>
      <c r="J5" s="16">
        <f t="shared" si="2"/>
        <v>3.935250000000001E-6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s="5" customFormat="1" x14ac:dyDescent="0.55000000000000004">
      <c r="A6" s="7" t="s">
        <v>14</v>
      </c>
      <c r="B6" s="7" t="s">
        <v>8</v>
      </c>
      <c r="C6" s="7">
        <v>1</v>
      </c>
      <c r="D6" s="11">
        <v>16.2</v>
      </c>
      <c r="E6" s="7">
        <v>0.26200000000000001</v>
      </c>
      <c r="F6" s="11">
        <f t="shared" si="0"/>
        <v>3.8167938931297707</v>
      </c>
      <c r="G6" s="7">
        <v>40000</v>
      </c>
      <c r="H6" s="17">
        <v>0.6</v>
      </c>
      <c r="I6" s="8">
        <f t="shared" si="1"/>
        <v>254452.92620865139</v>
      </c>
      <c r="J6" s="16">
        <f t="shared" si="2"/>
        <v>6.3665999999999997E-5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s="5" customFormat="1" x14ac:dyDescent="0.55000000000000004">
      <c r="A7" s="7" t="s">
        <v>15</v>
      </c>
      <c r="B7" s="7" t="s">
        <v>8</v>
      </c>
      <c r="C7" s="7">
        <v>25</v>
      </c>
      <c r="D7" s="11">
        <v>23.75</v>
      </c>
      <c r="E7" s="7">
        <v>0.26200000000000001</v>
      </c>
      <c r="F7" s="11">
        <f t="shared" si="0"/>
        <v>95.419847328244273</v>
      </c>
      <c r="G7" s="7">
        <v>40000</v>
      </c>
      <c r="H7" s="17">
        <v>0.6</v>
      </c>
      <c r="I7" s="8">
        <f t="shared" si="1"/>
        <v>6361323.155216285</v>
      </c>
      <c r="J7" s="16">
        <f t="shared" si="2"/>
        <v>3.7334999999999999E-6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</row>
    <row r="8" spans="1:21" s="5" customFormat="1" x14ac:dyDescent="0.55000000000000004">
      <c r="A8" s="7" t="s">
        <v>16</v>
      </c>
      <c r="B8" s="7" t="s">
        <v>8</v>
      </c>
      <c r="C8" s="7">
        <v>25</v>
      </c>
      <c r="D8" s="11">
        <v>50.5</v>
      </c>
      <c r="E8" s="7">
        <v>0.24199999999999999</v>
      </c>
      <c r="F8" s="11">
        <f t="shared" si="0"/>
        <v>103.30578512396694</v>
      </c>
      <c r="G8" s="7">
        <v>40000</v>
      </c>
      <c r="H8" s="17">
        <v>0.6</v>
      </c>
      <c r="I8" s="8">
        <f t="shared" si="1"/>
        <v>6887052.3415977964</v>
      </c>
      <c r="J8" s="16">
        <f t="shared" si="2"/>
        <v>7.3325999999999999E-6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s="5" customFormat="1" x14ac:dyDescent="0.55000000000000004">
      <c r="A9" s="7" t="s">
        <v>17</v>
      </c>
      <c r="B9" s="7" t="s">
        <v>8</v>
      </c>
      <c r="C9" s="7">
        <v>5</v>
      </c>
      <c r="D9" s="11">
        <v>11.3</v>
      </c>
      <c r="E9" s="7">
        <v>0.29799999999999999</v>
      </c>
      <c r="F9" s="11">
        <f t="shared" si="0"/>
        <v>16.778523489932887</v>
      </c>
      <c r="G9" s="7">
        <v>40000</v>
      </c>
      <c r="H9" s="17">
        <v>0.6</v>
      </c>
      <c r="I9" s="8">
        <f t="shared" si="1"/>
        <v>1118568.2326621925</v>
      </c>
      <c r="J9" s="16">
        <f t="shared" si="2"/>
        <v>1.01022E-5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</row>
    <row r="10" spans="1:21" s="5" customFormat="1" x14ac:dyDescent="0.55000000000000004">
      <c r="A10" s="7" t="s">
        <v>18</v>
      </c>
      <c r="B10" s="7" t="s">
        <v>8</v>
      </c>
      <c r="C10" s="7">
        <v>1</v>
      </c>
      <c r="D10" s="11">
        <v>13.7</v>
      </c>
      <c r="E10" s="7">
        <v>0.17799999999999999</v>
      </c>
      <c r="F10" s="11">
        <f t="shared" si="0"/>
        <v>5.617977528089888</v>
      </c>
      <c r="G10" s="7">
        <v>40000</v>
      </c>
      <c r="H10" s="17">
        <v>0.6</v>
      </c>
      <c r="I10" s="8">
        <f t="shared" si="1"/>
        <v>374531.83520599257</v>
      </c>
      <c r="J10" s="16">
        <f t="shared" si="2"/>
        <v>3.657899999999999E-5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pans="1:21" s="5" customFormat="1" x14ac:dyDescent="0.55000000000000004">
      <c r="A11" s="7" t="s">
        <v>19</v>
      </c>
      <c r="B11" s="7" t="s">
        <v>8</v>
      </c>
      <c r="C11" s="7">
        <v>25</v>
      </c>
      <c r="D11" s="11">
        <v>24.75</v>
      </c>
      <c r="E11" s="7">
        <v>0.34799999999999998</v>
      </c>
      <c r="F11" s="11">
        <f t="shared" si="0"/>
        <v>71.839080459770116</v>
      </c>
      <c r="G11" s="7">
        <v>40000</v>
      </c>
      <c r="H11" s="17">
        <v>0.6</v>
      </c>
      <c r="I11" s="8">
        <f t="shared" si="1"/>
        <v>4789272.0306513412</v>
      </c>
      <c r="J11" s="16">
        <f t="shared" si="2"/>
        <v>5.1677999999999999E-6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1:21" s="5" customFormat="1" x14ac:dyDescent="0.55000000000000004">
      <c r="A12" s="7" t="s">
        <v>20</v>
      </c>
      <c r="B12" s="7" t="s">
        <v>8</v>
      </c>
      <c r="C12" s="7">
        <v>25</v>
      </c>
      <c r="D12" s="11">
        <v>28</v>
      </c>
      <c r="E12" s="7">
        <v>0.26400000000000001</v>
      </c>
      <c r="F12" s="11">
        <f t="shared" si="0"/>
        <v>94.696969696969688</v>
      </c>
      <c r="G12" s="7">
        <v>40000</v>
      </c>
      <c r="H12" s="17">
        <v>0.6</v>
      </c>
      <c r="I12" s="8">
        <f t="shared" si="1"/>
        <v>6313131.3131313128</v>
      </c>
      <c r="J12" s="16">
        <f t="shared" si="2"/>
        <v>4.4352000000000003E-6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1" s="5" customFormat="1" x14ac:dyDescent="0.55000000000000004">
      <c r="A13" s="7" t="s">
        <v>21</v>
      </c>
      <c r="B13" s="7" t="s">
        <v>8</v>
      </c>
      <c r="C13" s="7">
        <v>100</v>
      </c>
      <c r="D13" s="11">
        <v>25.75</v>
      </c>
      <c r="E13" s="7">
        <v>0.15</v>
      </c>
      <c r="F13" s="11">
        <f t="shared" si="0"/>
        <v>666.66666666666674</v>
      </c>
      <c r="G13" s="7">
        <v>40000</v>
      </c>
      <c r="H13" s="17">
        <v>0.6</v>
      </c>
      <c r="I13" s="8">
        <f t="shared" si="1"/>
        <v>44444444.444444448</v>
      </c>
      <c r="J13" s="16">
        <f t="shared" si="2"/>
        <v>5.7937499999999996E-7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</row>
    <row r="14" spans="1:21" s="5" customFormat="1" x14ac:dyDescent="0.55000000000000004">
      <c r="A14" s="7" t="s">
        <v>22</v>
      </c>
      <c r="B14" s="7" t="s">
        <v>8</v>
      </c>
      <c r="C14" s="7">
        <v>100</v>
      </c>
      <c r="D14" s="11">
        <v>64.5</v>
      </c>
      <c r="E14" s="7">
        <v>0.29199999999999998</v>
      </c>
      <c r="F14" s="11">
        <f t="shared" si="0"/>
        <v>342.46575342465758</v>
      </c>
      <c r="G14" s="7">
        <v>40000</v>
      </c>
      <c r="H14" s="17">
        <v>0.6</v>
      </c>
      <c r="I14" s="8">
        <f t="shared" si="1"/>
        <v>22831050.228310503</v>
      </c>
      <c r="J14" s="16">
        <f t="shared" si="2"/>
        <v>2.8250999999999999E-6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pans="1:21" s="5" customFormat="1" x14ac:dyDescent="0.55000000000000004">
      <c r="A15" s="7" t="s">
        <v>23</v>
      </c>
      <c r="B15" s="7" t="s">
        <v>8</v>
      </c>
      <c r="C15" s="7">
        <v>5</v>
      </c>
      <c r="D15" s="11">
        <v>13.5</v>
      </c>
      <c r="E15" s="7">
        <v>0.308</v>
      </c>
      <c r="F15" s="11">
        <f t="shared" si="0"/>
        <v>16.233766233766232</v>
      </c>
      <c r="G15" s="7">
        <v>40000</v>
      </c>
      <c r="H15" s="17">
        <v>0.6</v>
      </c>
      <c r="I15" s="8">
        <f t="shared" si="1"/>
        <v>1082251.0822510822</v>
      </c>
      <c r="J15" s="16">
        <f t="shared" si="2"/>
        <v>1.2474000000000001E-5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pans="1:21" s="5" customFormat="1" x14ac:dyDescent="0.55000000000000004">
      <c r="A16" s="7" t="s">
        <v>24</v>
      </c>
      <c r="B16" s="7" t="s">
        <v>8</v>
      </c>
      <c r="C16" s="7">
        <v>1</v>
      </c>
      <c r="D16" s="11">
        <v>91.3</v>
      </c>
      <c r="E16" s="7">
        <v>0.36499999999999999</v>
      </c>
      <c r="F16" s="11">
        <f t="shared" si="0"/>
        <v>2.7397260273972601</v>
      </c>
      <c r="G16" s="7">
        <v>40000</v>
      </c>
      <c r="H16" s="17">
        <v>0.6</v>
      </c>
      <c r="I16" s="8">
        <f t="shared" si="1"/>
        <v>182648.40182648401</v>
      </c>
      <c r="J16" s="16">
        <f t="shared" si="2"/>
        <v>4.9986750000000004E-4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pans="1:21" s="5" customFormat="1" x14ac:dyDescent="0.55000000000000004">
      <c r="A17" s="7" t="s">
        <v>25</v>
      </c>
      <c r="B17" s="7" t="s">
        <v>8</v>
      </c>
      <c r="C17" s="7">
        <v>100</v>
      </c>
      <c r="D17" s="11">
        <v>76</v>
      </c>
      <c r="E17" s="7">
        <v>0.23</v>
      </c>
      <c r="F17" s="11">
        <f t="shared" si="0"/>
        <v>434.78260869565213</v>
      </c>
      <c r="G17" s="7">
        <v>40000</v>
      </c>
      <c r="H17" s="17">
        <v>0.6</v>
      </c>
      <c r="I17" s="8">
        <f t="shared" si="1"/>
        <v>28985507.246376812</v>
      </c>
      <c r="J17" s="16">
        <f t="shared" si="2"/>
        <v>2.6220000000000001E-6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pans="1:21" s="5" customFormat="1" x14ac:dyDescent="0.55000000000000004">
      <c r="A18" s="7" t="s">
        <v>26</v>
      </c>
      <c r="B18" s="7" t="s">
        <v>8</v>
      </c>
      <c r="C18" s="7">
        <v>1</v>
      </c>
      <c r="D18" s="11">
        <v>11.2</v>
      </c>
      <c r="E18" s="7">
        <v>0.21</v>
      </c>
      <c r="F18" s="11">
        <f t="shared" si="0"/>
        <v>4.7619047619047619</v>
      </c>
      <c r="G18" s="7">
        <v>40000</v>
      </c>
      <c r="H18" s="17">
        <v>0.6</v>
      </c>
      <c r="I18" s="8">
        <f t="shared" si="1"/>
        <v>317460.31746031746</v>
      </c>
      <c r="J18" s="16">
        <f t="shared" si="2"/>
        <v>3.5280000000000001E-5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pans="1:21" s="5" customFormat="1" x14ac:dyDescent="0.55000000000000004">
      <c r="A19" s="7" t="s">
        <v>27</v>
      </c>
      <c r="B19" s="7" t="s">
        <v>8</v>
      </c>
      <c r="C19" s="7">
        <v>1</v>
      </c>
      <c r="D19" s="11">
        <v>15.1</v>
      </c>
      <c r="E19" s="7">
        <v>0.23799999999999999</v>
      </c>
      <c r="F19" s="11">
        <f t="shared" si="0"/>
        <v>4.2016806722689077</v>
      </c>
      <c r="G19" s="7">
        <v>40000</v>
      </c>
      <c r="H19" s="17">
        <v>0.6</v>
      </c>
      <c r="I19" s="8">
        <f t="shared" si="1"/>
        <v>280112.04481792718</v>
      </c>
      <c r="J19" s="16">
        <f t="shared" si="2"/>
        <v>5.3906999999999997E-5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pans="1:21" s="5" customFormat="1" ht="14.7" customHeight="1" x14ac:dyDescent="0.55000000000000004">
      <c r="A20" s="7" t="s">
        <v>28</v>
      </c>
      <c r="B20" s="7" t="s">
        <v>8</v>
      </c>
      <c r="C20" s="7">
        <v>100</v>
      </c>
      <c r="D20" s="11">
        <v>53.5</v>
      </c>
      <c r="E20" s="7">
        <v>2.3860000000000001</v>
      </c>
      <c r="F20" s="11">
        <f t="shared" si="0"/>
        <v>41.911148365465209</v>
      </c>
      <c r="G20" s="7">
        <v>40000</v>
      </c>
      <c r="H20" s="17">
        <v>1.4670000000000001</v>
      </c>
      <c r="I20" s="8">
        <f t="shared" si="1"/>
        <v>1142771.5982403602</v>
      </c>
      <c r="J20" s="16">
        <f t="shared" si="2"/>
        <v>4.6816004250000004E-5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pans="1:21" s="5" customFormat="1" x14ac:dyDescent="0.55000000000000004">
      <c r="A21" s="7" t="s">
        <v>29</v>
      </c>
      <c r="B21" s="7" t="s">
        <v>8</v>
      </c>
      <c r="C21" s="7">
        <v>50</v>
      </c>
      <c r="D21" s="11">
        <v>73.5</v>
      </c>
      <c r="E21" s="7">
        <v>0.36199999999999999</v>
      </c>
      <c r="F21" s="11">
        <f t="shared" si="0"/>
        <v>138.12154696132598</v>
      </c>
      <c r="G21" s="7">
        <v>40000</v>
      </c>
      <c r="H21" s="17">
        <v>0.6</v>
      </c>
      <c r="I21" s="8">
        <f t="shared" si="1"/>
        <v>9208103.130755065</v>
      </c>
      <c r="J21" s="16">
        <f t="shared" si="2"/>
        <v>7.9820999999999994E-6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pans="1:21" s="5" customFormat="1" ht="14.7" customHeight="1" x14ac:dyDescent="0.55000000000000004">
      <c r="A22" s="7" t="s">
        <v>30</v>
      </c>
      <c r="B22" s="7" t="s">
        <v>8</v>
      </c>
      <c r="C22" s="7">
        <v>25</v>
      </c>
      <c r="D22" s="11">
        <v>28.7</v>
      </c>
      <c r="E22" s="7">
        <v>1.0999999999999999E-2</v>
      </c>
      <c r="F22" s="11">
        <f t="shared" si="0"/>
        <v>2272.727272727273</v>
      </c>
      <c r="G22" s="7">
        <v>500</v>
      </c>
      <c r="H22" s="17">
        <v>0.06</v>
      </c>
      <c r="I22" s="8">
        <f t="shared" si="1"/>
        <v>18939393.939393941</v>
      </c>
      <c r="J22" s="16">
        <f t="shared" si="2"/>
        <v>1.5153599999999999E-6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pans="1:21" s="5" customFormat="1" x14ac:dyDescent="0.55000000000000004">
      <c r="A23" s="7" t="s">
        <v>31</v>
      </c>
      <c r="B23" s="7" t="s">
        <v>8</v>
      </c>
      <c r="C23" s="7">
        <v>0.1</v>
      </c>
      <c r="D23" s="11">
        <v>180</v>
      </c>
      <c r="E23" s="7">
        <v>2.5000000000000001E-2</v>
      </c>
      <c r="F23" s="11">
        <f t="shared" si="0"/>
        <v>4</v>
      </c>
      <c r="G23" s="7">
        <v>500</v>
      </c>
      <c r="H23" s="17">
        <v>5.1180000000000003E-2</v>
      </c>
      <c r="I23" s="8">
        <f t="shared" si="1"/>
        <v>39077.764751856193</v>
      </c>
      <c r="J23" s="16">
        <f t="shared" si="2"/>
        <v>4.6062000000000004E-3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</row>
    <row r="24" spans="1:21" s="5" customFormat="1" ht="14.7" customHeight="1" x14ac:dyDescent="0.55000000000000004">
      <c r="A24" s="7" t="s">
        <v>1</v>
      </c>
      <c r="B24" s="7" t="s">
        <v>8</v>
      </c>
      <c r="C24" s="7">
        <v>0.1</v>
      </c>
      <c r="D24" s="11">
        <v>76.5</v>
      </c>
      <c r="E24" s="7">
        <v>1.4999999999999999E-2</v>
      </c>
      <c r="F24" s="11">
        <f t="shared" si="0"/>
        <v>6.666666666666667</v>
      </c>
      <c r="G24" s="7">
        <v>1500</v>
      </c>
      <c r="H24" s="17">
        <v>4.7219999999999998E-2</v>
      </c>
      <c r="I24" s="8">
        <f t="shared" si="1"/>
        <v>211774.67174925879</v>
      </c>
      <c r="J24" s="16">
        <f t="shared" si="2"/>
        <v>3.6123299999999998E-4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pans="1:21" s="5" customFormat="1" x14ac:dyDescent="0.55000000000000004">
      <c r="A25" s="7" t="s">
        <v>58</v>
      </c>
      <c r="B25" s="7" t="s">
        <v>59</v>
      </c>
      <c r="C25" s="7">
        <v>100</v>
      </c>
      <c r="D25" s="11">
        <v>83.25</v>
      </c>
      <c r="E25" s="7">
        <v>0.12</v>
      </c>
      <c r="F25" s="11">
        <f t="shared" ref="F25:F46" si="3">C25/E25</f>
        <v>833.33333333333337</v>
      </c>
      <c r="G25" s="7">
        <v>5000</v>
      </c>
      <c r="H25" s="17">
        <v>6.6699999999999995E-2</v>
      </c>
      <c r="I25" s="8">
        <f t="shared" si="1"/>
        <v>62468765.617191412</v>
      </c>
      <c r="J25" s="16">
        <f t="shared" si="2"/>
        <v>1.3326659999999999E-6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pans="1:21" s="5" customFormat="1" ht="14.7" customHeight="1" x14ac:dyDescent="0.55000000000000004">
      <c r="A26" s="7" t="s">
        <v>32</v>
      </c>
      <c r="B26" s="7" t="s">
        <v>8</v>
      </c>
      <c r="C26" s="7">
        <v>100</v>
      </c>
      <c r="D26" s="11">
        <v>43.5</v>
      </c>
      <c r="E26" s="7">
        <v>0.92</v>
      </c>
      <c r="F26" s="11">
        <f t="shared" si="3"/>
        <v>108.69565217391303</v>
      </c>
      <c r="G26" s="7">
        <v>5000</v>
      </c>
      <c r="H26" s="17">
        <v>0.06</v>
      </c>
      <c r="I26" s="8">
        <f t="shared" si="1"/>
        <v>9057971.0144927539</v>
      </c>
      <c r="J26" s="16">
        <f t="shared" si="2"/>
        <v>4.8024E-6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pans="1:21" s="5" customFormat="1" ht="14.7" customHeight="1" x14ac:dyDescent="0.55000000000000004">
      <c r="A27" s="7" t="s">
        <v>57</v>
      </c>
      <c r="B27" s="7" t="s">
        <v>8</v>
      </c>
      <c r="C27" s="7">
        <v>250</v>
      </c>
      <c r="D27" s="11">
        <v>55.5</v>
      </c>
      <c r="E27" s="7">
        <v>0.36</v>
      </c>
      <c r="F27" s="11">
        <f t="shared" si="3"/>
        <v>694.44444444444446</v>
      </c>
      <c r="G27" s="7">
        <v>5000</v>
      </c>
      <c r="H27" s="17">
        <v>6.6699999999999995E-2</v>
      </c>
      <c r="I27" s="8">
        <f t="shared" si="1"/>
        <v>52057304.680992842</v>
      </c>
      <c r="J27" s="16">
        <f t="shared" si="2"/>
        <v>1.0661327999999998E-6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pans="1:21" s="5" customFormat="1" x14ac:dyDescent="0.55000000000000004">
      <c r="A28" s="7" t="s">
        <v>33</v>
      </c>
      <c r="B28" s="7" t="s">
        <v>8</v>
      </c>
      <c r="C28" s="7">
        <v>500</v>
      </c>
      <c r="D28" s="11">
        <v>69.5</v>
      </c>
      <c r="E28" s="7">
        <v>280.52</v>
      </c>
      <c r="F28" s="11">
        <f t="shared" si="3"/>
        <v>1.7824041066590619</v>
      </c>
      <c r="G28" s="7">
        <v>1000000</v>
      </c>
      <c r="H28" s="17">
        <v>8.33</v>
      </c>
      <c r="I28" s="8">
        <f t="shared" si="1"/>
        <v>213974.08243206027</v>
      </c>
      <c r="J28" s="16">
        <f t="shared" si="2"/>
        <v>3.2480569239999997E-4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pans="1:21" s="5" customFormat="1" x14ac:dyDescent="0.55000000000000004">
      <c r="A29" s="7" t="s">
        <v>34</v>
      </c>
      <c r="B29" s="7" t="s">
        <v>8</v>
      </c>
      <c r="C29" s="7">
        <v>1000</v>
      </c>
      <c r="D29" s="11">
        <v>62.5</v>
      </c>
      <c r="E29" s="7">
        <v>5</v>
      </c>
      <c r="F29" s="11">
        <f t="shared" si="3"/>
        <v>200</v>
      </c>
      <c r="G29" s="7">
        <v>1800</v>
      </c>
      <c r="H29" s="17">
        <v>5</v>
      </c>
      <c r="I29" s="8">
        <f t="shared" si="1"/>
        <v>72000</v>
      </c>
      <c r="J29" s="16">
        <f t="shared" si="2"/>
        <v>8.6805555555555551E-4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s="5" customFormat="1" ht="15" customHeight="1" x14ac:dyDescent="0.55000000000000004">
      <c r="A30" s="7" t="s">
        <v>35</v>
      </c>
      <c r="B30" s="7" t="s">
        <v>8</v>
      </c>
      <c r="C30" s="7">
        <v>250</v>
      </c>
      <c r="D30" s="11">
        <v>86.5</v>
      </c>
      <c r="E30" s="7">
        <v>7</v>
      </c>
      <c r="F30" s="11">
        <f t="shared" si="3"/>
        <v>35.714285714285715</v>
      </c>
      <c r="G30" s="7">
        <v>1800</v>
      </c>
      <c r="H30" s="17">
        <v>5</v>
      </c>
      <c r="I30" s="8">
        <f t="shared" si="1"/>
        <v>12857.142857142859</v>
      </c>
      <c r="J30" s="16">
        <f t="shared" si="2"/>
        <v>6.727777777777777E-3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1:21" s="5" customFormat="1" ht="14.7" customHeight="1" x14ac:dyDescent="0.55000000000000004">
      <c r="A31" s="7" t="s">
        <v>36</v>
      </c>
      <c r="B31" s="7" t="s">
        <v>8</v>
      </c>
      <c r="C31" s="7">
        <v>500</v>
      </c>
      <c r="D31" s="11">
        <v>85</v>
      </c>
      <c r="E31" s="7">
        <v>3</v>
      </c>
      <c r="F31" s="11">
        <f t="shared" si="3"/>
        <v>166.66666666666666</v>
      </c>
      <c r="G31" s="7">
        <v>1800</v>
      </c>
      <c r="H31" s="17">
        <v>5</v>
      </c>
      <c r="I31" s="8">
        <f t="shared" si="1"/>
        <v>60000</v>
      </c>
      <c r="J31" s="16">
        <f t="shared" si="2"/>
        <v>1.4166666666666668E-3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1" s="5" customFormat="1" x14ac:dyDescent="0.55000000000000004">
      <c r="A32" s="7" t="s">
        <v>2</v>
      </c>
      <c r="B32" s="7" t="s">
        <v>8</v>
      </c>
      <c r="C32" s="7">
        <v>1000</v>
      </c>
      <c r="D32" s="11">
        <v>43.5</v>
      </c>
      <c r="E32" s="7">
        <v>18</v>
      </c>
      <c r="F32" s="11">
        <f t="shared" si="3"/>
        <v>55.555555555555557</v>
      </c>
      <c r="G32" s="7">
        <v>1800</v>
      </c>
      <c r="H32" s="17">
        <v>5</v>
      </c>
      <c r="I32" s="8">
        <f t="shared" si="1"/>
        <v>20000</v>
      </c>
      <c r="J32" s="16">
        <f t="shared" si="2"/>
        <v>2.1749999999999999E-3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s="5" customFormat="1" ht="14.7" customHeight="1" x14ac:dyDescent="0.55000000000000004">
      <c r="A33" s="7" t="s">
        <v>37</v>
      </c>
      <c r="B33" s="7" t="s">
        <v>8</v>
      </c>
      <c r="C33" s="7">
        <v>0.05</v>
      </c>
      <c r="D33" s="11">
        <v>257</v>
      </c>
      <c r="E33" s="7">
        <v>0.05</v>
      </c>
      <c r="F33" s="11">
        <f t="shared" si="3"/>
        <v>1</v>
      </c>
      <c r="G33" s="7">
        <v>500</v>
      </c>
      <c r="H33" s="17">
        <v>0.06</v>
      </c>
      <c r="I33" s="8">
        <f t="shared" si="1"/>
        <v>8333.3333333333339</v>
      </c>
      <c r="J33" s="16">
        <f t="shared" si="2"/>
        <v>3.0839999999999999E-2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s="5" customFormat="1" ht="14.7" customHeight="1" x14ac:dyDescent="0.55000000000000004">
      <c r="A34" s="7" t="s">
        <v>3</v>
      </c>
      <c r="B34" s="7" t="s">
        <v>8</v>
      </c>
      <c r="C34" s="7">
        <v>2.5000000000000001E-2</v>
      </c>
      <c r="D34" s="11">
        <v>87</v>
      </c>
      <c r="E34" s="7">
        <v>0.01</v>
      </c>
      <c r="F34" s="11">
        <f t="shared" si="3"/>
        <v>2.5</v>
      </c>
      <c r="G34" s="7">
        <v>260</v>
      </c>
      <c r="H34" s="17">
        <v>0.08</v>
      </c>
      <c r="I34" s="8">
        <f t="shared" si="1"/>
        <v>8125</v>
      </c>
      <c r="J34" s="16">
        <f t="shared" si="2"/>
        <v>1.0707692307692307E-2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s="5" customFormat="1" x14ac:dyDescent="0.55000000000000004">
      <c r="A35" s="7" t="s">
        <v>38</v>
      </c>
      <c r="B35" s="7" t="s">
        <v>8</v>
      </c>
      <c r="C35" s="7">
        <v>500</v>
      </c>
      <c r="D35" s="11">
        <v>90.5</v>
      </c>
      <c r="E35" s="7">
        <v>121.14</v>
      </c>
      <c r="F35" s="11">
        <f t="shared" si="3"/>
        <v>4.127455836222552</v>
      </c>
      <c r="G35" s="7">
        <v>1000000</v>
      </c>
      <c r="H35" s="17">
        <v>6.8999999999999997E-4</v>
      </c>
      <c r="I35" s="8">
        <f t="shared" si="1"/>
        <v>5981820052.4964523</v>
      </c>
      <c r="J35" s="16">
        <f t="shared" si="2"/>
        <v>1.5129174600000002E-8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s="5" customFormat="1" ht="14.7" customHeight="1" x14ac:dyDescent="0.55000000000000004">
      <c r="A36" s="7" t="s">
        <v>39</v>
      </c>
      <c r="B36" s="7" t="s">
        <v>8</v>
      </c>
      <c r="C36" s="7">
        <v>0.25</v>
      </c>
      <c r="D36" s="11">
        <v>103</v>
      </c>
      <c r="E36" s="7">
        <v>0.20599999999999999</v>
      </c>
      <c r="F36" s="11">
        <f t="shared" si="3"/>
        <v>1.2135922330097089</v>
      </c>
      <c r="G36" s="7">
        <v>1000</v>
      </c>
      <c r="H36" s="17">
        <v>0.49</v>
      </c>
      <c r="I36" s="8">
        <f t="shared" si="1"/>
        <v>2476.7188428769568</v>
      </c>
      <c r="J36" s="16">
        <f t="shared" si="2"/>
        <v>4.1587279999999997E-2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</row>
    <row r="37" spans="1:21" s="5" customFormat="1" ht="14.7" customHeight="1" x14ac:dyDescent="0.55000000000000004">
      <c r="A37" s="7" t="s">
        <v>40</v>
      </c>
      <c r="B37" s="7" t="s">
        <v>8</v>
      </c>
      <c r="C37" s="7">
        <v>5</v>
      </c>
      <c r="D37" s="11">
        <v>287</v>
      </c>
      <c r="E37" s="7">
        <v>2.383</v>
      </c>
      <c r="F37" s="11">
        <f t="shared" si="3"/>
        <v>2.0981955518254303</v>
      </c>
      <c r="G37" s="7">
        <v>10000</v>
      </c>
      <c r="H37" s="17">
        <v>0.55600000000000005</v>
      </c>
      <c r="I37" s="8">
        <f t="shared" si="1"/>
        <v>37737.330068802701</v>
      </c>
      <c r="J37" s="16">
        <f t="shared" si="2"/>
        <v>7.6052015199999995E-3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pans="1:21" s="5" customFormat="1" x14ac:dyDescent="0.55000000000000004">
      <c r="A38" s="7" t="s">
        <v>41</v>
      </c>
      <c r="B38" s="7" t="s">
        <v>8</v>
      </c>
      <c r="C38" s="7">
        <v>1</v>
      </c>
      <c r="D38" s="11">
        <v>44.25</v>
      </c>
      <c r="E38" s="7">
        <v>1.7999999999999999E-2</v>
      </c>
      <c r="F38" s="11">
        <f t="shared" si="3"/>
        <v>55.555555555555557</v>
      </c>
      <c r="G38" s="7">
        <v>500</v>
      </c>
      <c r="H38" s="17">
        <v>0.09</v>
      </c>
      <c r="I38" s="8">
        <f t="shared" si="1"/>
        <v>308641.97530864197</v>
      </c>
      <c r="J38" s="16">
        <f t="shared" si="2"/>
        <v>1.4337E-4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s="5" customFormat="1" x14ac:dyDescent="0.55000000000000004">
      <c r="A39" s="9" t="s">
        <v>42</v>
      </c>
      <c r="B39" s="7" t="s">
        <v>47</v>
      </c>
      <c r="C39" s="9">
        <v>1000</v>
      </c>
      <c r="D39" s="12">
        <v>214.36</v>
      </c>
      <c r="E39" s="9">
        <v>16</v>
      </c>
      <c r="F39" s="11">
        <f t="shared" si="3"/>
        <v>62.5</v>
      </c>
      <c r="G39" s="9">
        <v>1800</v>
      </c>
      <c r="H39" s="15">
        <v>5</v>
      </c>
      <c r="I39" s="8">
        <f t="shared" si="1"/>
        <v>22500</v>
      </c>
      <c r="J39" s="16">
        <f t="shared" si="2"/>
        <v>9.5271111111111112E-3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s="5" customFormat="1" x14ac:dyDescent="0.55000000000000004">
      <c r="A40" s="9" t="s">
        <v>43</v>
      </c>
      <c r="B40" s="7" t="s">
        <v>47</v>
      </c>
      <c r="C40" s="9">
        <v>1000</v>
      </c>
      <c r="D40" s="12">
        <v>272.82</v>
      </c>
      <c r="E40" s="9">
        <v>10</v>
      </c>
      <c r="F40" s="11">
        <f t="shared" si="3"/>
        <v>100</v>
      </c>
      <c r="G40" s="9">
        <v>1800</v>
      </c>
      <c r="H40" s="15">
        <v>5</v>
      </c>
      <c r="I40" s="8">
        <f t="shared" si="1"/>
        <v>36000</v>
      </c>
      <c r="J40" s="16">
        <f t="shared" si="2"/>
        <v>7.5783333333333328E-3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s="5" customFormat="1" x14ac:dyDescent="0.55000000000000004">
      <c r="A41" s="9" t="s">
        <v>46</v>
      </c>
      <c r="B41" s="9" t="s">
        <v>48</v>
      </c>
      <c r="C41" s="9">
        <v>500</v>
      </c>
      <c r="D41" s="12">
        <v>82</v>
      </c>
      <c r="E41" s="9">
        <v>1.25</v>
      </c>
      <c r="F41" s="11">
        <f>C41/E41</f>
        <v>400</v>
      </c>
      <c r="G41" s="9">
        <v>50000</v>
      </c>
      <c r="H41" s="15">
        <v>27.77</v>
      </c>
      <c r="I41" s="8">
        <f>G41*F41/H41</f>
        <v>720201.65646380989</v>
      </c>
      <c r="J41" s="16">
        <f>D41/I41</f>
        <v>1.1385699999999999E-4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5" customFormat="1" ht="14.7" customHeight="1" x14ac:dyDescent="0.55000000000000004">
      <c r="A42" s="10" t="s">
        <v>54</v>
      </c>
      <c r="B42" s="7" t="s">
        <v>8</v>
      </c>
      <c r="C42" s="9">
        <v>500</v>
      </c>
      <c r="D42" s="12">
        <v>40</v>
      </c>
      <c r="E42" s="9">
        <v>300.23</v>
      </c>
      <c r="F42" s="11">
        <f t="shared" si="3"/>
        <v>1.6653898677680443</v>
      </c>
      <c r="G42" s="9">
        <v>1000000</v>
      </c>
      <c r="H42" s="15">
        <v>6.8999999999999997E-4</v>
      </c>
      <c r="I42" s="8">
        <f t="shared" si="1"/>
        <v>2413608504.0116587</v>
      </c>
      <c r="J42" s="16">
        <f t="shared" si="2"/>
        <v>1.6572696000000001E-8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s="5" customFormat="1" x14ac:dyDescent="0.55000000000000004">
      <c r="A43" s="9" t="s">
        <v>55</v>
      </c>
      <c r="B43" s="7" t="s">
        <v>8</v>
      </c>
      <c r="C43" s="9">
        <v>100</v>
      </c>
      <c r="D43" s="12">
        <v>28.75</v>
      </c>
      <c r="E43" s="9">
        <v>588.9</v>
      </c>
      <c r="F43" s="11">
        <f t="shared" si="3"/>
        <v>0.16980811682798438</v>
      </c>
      <c r="G43" s="9">
        <v>1000000</v>
      </c>
      <c r="H43" s="15">
        <v>6.8999999999999997E-4</v>
      </c>
      <c r="I43" s="8">
        <f t="shared" si="1"/>
        <v>246098720.04055712</v>
      </c>
      <c r="J43" s="16">
        <f t="shared" si="2"/>
        <v>1.1682303749999998E-7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s="5" customFormat="1" x14ac:dyDescent="0.55000000000000004">
      <c r="A44" s="9" t="s">
        <v>56</v>
      </c>
      <c r="B44" s="9" t="s">
        <v>48</v>
      </c>
      <c r="C44" s="9">
        <v>5</v>
      </c>
      <c r="D44" s="12">
        <v>129</v>
      </c>
      <c r="E44" s="9">
        <v>154.25399999999999</v>
      </c>
      <c r="F44" s="11">
        <f t="shared" si="3"/>
        <v>3.2414070299635667E-2</v>
      </c>
      <c r="G44" s="9">
        <v>1000000</v>
      </c>
      <c r="H44" s="15">
        <v>0.14899999999999999</v>
      </c>
      <c r="I44" s="8">
        <f t="shared" si="1"/>
        <v>217544.09597070917</v>
      </c>
      <c r="J44" s="16">
        <f t="shared" si="2"/>
        <v>5.9298322679999995E-4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pans="1:21" s="5" customFormat="1" x14ac:dyDescent="0.55000000000000004">
      <c r="A45" s="9" t="s">
        <v>4</v>
      </c>
      <c r="B45" s="9" t="s">
        <v>48</v>
      </c>
      <c r="C45" s="9" t="s">
        <v>52</v>
      </c>
      <c r="D45" s="12">
        <v>124</v>
      </c>
      <c r="E45" s="9">
        <v>180</v>
      </c>
      <c r="F45" s="11">
        <f>250/E45</f>
        <v>1.3888888888888888</v>
      </c>
      <c r="G45" s="9">
        <v>1000</v>
      </c>
      <c r="H45" s="15">
        <v>1</v>
      </c>
      <c r="I45" s="8">
        <f t="shared" si="1"/>
        <v>1388.8888888888889</v>
      </c>
      <c r="J45" s="16">
        <f t="shared" si="2"/>
        <v>8.9279999999999998E-2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s="5" customFormat="1" x14ac:dyDescent="0.55000000000000004">
      <c r="A46" s="9" t="s">
        <v>5</v>
      </c>
      <c r="B46" s="9" t="s">
        <v>48</v>
      </c>
      <c r="C46" s="9">
        <v>1000</v>
      </c>
      <c r="D46" s="12">
        <v>542</v>
      </c>
      <c r="E46" s="9">
        <v>2.38</v>
      </c>
      <c r="F46" s="11">
        <f t="shared" si="3"/>
        <v>420.1680672268908</v>
      </c>
      <c r="G46" s="9">
        <v>10000</v>
      </c>
      <c r="H46" s="15">
        <v>0.85499999999999998</v>
      </c>
      <c r="I46" s="8">
        <f t="shared" si="1"/>
        <v>4914246.4003145117</v>
      </c>
      <c r="J46" s="16">
        <f t="shared" si="2"/>
        <v>1.1029158E-4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s="5" customFormat="1" x14ac:dyDescent="0.55000000000000004">
      <c r="A47" s="9" t="s">
        <v>44</v>
      </c>
      <c r="B47" s="7" t="s">
        <v>8</v>
      </c>
      <c r="C47" s="9" t="s">
        <v>6</v>
      </c>
      <c r="D47" s="12">
        <v>57.56</v>
      </c>
      <c r="E47" s="9" t="s">
        <v>51</v>
      </c>
      <c r="F47" s="7" t="s">
        <v>51</v>
      </c>
      <c r="G47" s="9" t="s">
        <v>51</v>
      </c>
      <c r="H47" s="15">
        <v>5</v>
      </c>
      <c r="I47" s="8">
        <f>1000000/5</f>
        <v>200000</v>
      </c>
      <c r="J47" s="16">
        <f t="shared" si="2"/>
        <v>2.878E-4</v>
      </c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s="5" customFormat="1" x14ac:dyDescent="0.55000000000000004">
      <c r="A48" s="9" t="s">
        <v>45</v>
      </c>
      <c r="B48" s="9" t="s">
        <v>48</v>
      </c>
      <c r="C48" s="9" t="s">
        <v>53</v>
      </c>
      <c r="D48" s="12">
        <v>235</v>
      </c>
      <c r="E48" s="9" t="s">
        <v>51</v>
      </c>
      <c r="F48" s="11">
        <v>10</v>
      </c>
      <c r="G48" s="9">
        <v>400</v>
      </c>
      <c r="H48" s="15">
        <v>1</v>
      </c>
      <c r="I48" s="8">
        <f>G48*F48/H48</f>
        <v>4000</v>
      </c>
      <c r="J48" s="16">
        <f t="shared" si="2"/>
        <v>5.8749999999999997E-2</v>
      </c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pans="1:21" s="5" customFormat="1" x14ac:dyDescent="0.55000000000000004">
      <c r="A49" s="4"/>
      <c r="B49" s="4"/>
      <c r="C49" s="4"/>
      <c r="D49" s="4"/>
      <c r="E49" s="4"/>
      <c r="F49" s="4"/>
      <c r="G49" s="4"/>
      <c r="H49" s="4"/>
      <c r="I49" s="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pans="1:21" s="5" customFormat="1" x14ac:dyDescent="0.55000000000000004">
      <c r="A50" s="4"/>
      <c r="B50" s="4"/>
      <c r="E50" s="4"/>
      <c r="F50" s="4"/>
      <c r="G50" s="4"/>
      <c r="H50" s="4"/>
      <c r="I50" s="6" t="s">
        <v>49</v>
      </c>
      <c r="J50" s="14">
        <f>SUM(J2:J48)</f>
        <v>0.27455042543429481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1:21" s="5" customFormat="1" x14ac:dyDescent="0.55000000000000004">
      <c r="A51" s="4"/>
      <c r="B51" s="4"/>
      <c r="C51" s="4"/>
      <c r="D51" s="4"/>
      <c r="E51" s="4"/>
      <c r="F51" s="4"/>
      <c r="G51" s="4"/>
      <c r="H51" s="4"/>
      <c r="I51" s="4" t="s">
        <v>50</v>
      </c>
      <c r="J51" s="13">
        <f>SUM(D2:D48)</f>
        <v>4159.9400000000005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pans="1:21" s="5" customFormat="1" x14ac:dyDescent="0.55000000000000004">
      <c r="A52" s="4"/>
      <c r="B52" s="4"/>
      <c r="C52" s="4"/>
      <c r="D52" s="4"/>
      <c r="E52" s="4"/>
      <c r="F52" s="4"/>
      <c r="G52" s="4"/>
      <c r="H52" s="4"/>
      <c r="I52" s="6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pans="1:21" s="5" customFormat="1" x14ac:dyDescent="0.55000000000000004">
      <c r="A53" s="4"/>
      <c r="B53" s="4"/>
      <c r="C53" s="4"/>
      <c r="D53" s="4"/>
      <c r="E53" s="4"/>
      <c r="F53" s="4"/>
      <c r="G53" s="4"/>
      <c r="H53" s="4"/>
      <c r="I53" s="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:21" s="5" customFormat="1" x14ac:dyDescent="0.55000000000000004">
      <c r="A54" s="4"/>
      <c r="B54" s="4"/>
      <c r="C54" s="4"/>
      <c r="D54" s="4"/>
      <c r="E54" s="4"/>
      <c r="F54" s="4"/>
      <c r="G54" s="4"/>
      <c r="H54" s="4"/>
      <c r="I54" s="6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pans="1:21" s="5" customFormat="1" x14ac:dyDescent="0.55000000000000004">
      <c r="A55" s="4"/>
      <c r="B55" s="4"/>
      <c r="C55" s="4"/>
      <c r="D55" s="4"/>
      <c r="E55" s="4"/>
      <c r="F55" s="4"/>
      <c r="G55" s="4"/>
      <c r="H55" s="4"/>
      <c r="I55" s="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pans="1:21" s="5" customFormat="1" x14ac:dyDescent="0.55000000000000004">
      <c r="A56" s="4"/>
      <c r="B56" s="4"/>
      <c r="C56" s="4"/>
      <c r="D56" s="4"/>
      <c r="E56" s="4"/>
      <c r="F56" s="4"/>
      <c r="G56" s="4"/>
      <c r="H56" s="4"/>
      <c r="I56" s="6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pans="1:21" s="5" customFormat="1" x14ac:dyDescent="0.55000000000000004">
      <c r="A57" s="4"/>
      <c r="B57" s="4"/>
      <c r="C57" s="4"/>
      <c r="D57" s="4"/>
      <c r="E57" s="4"/>
      <c r="F57" s="4"/>
      <c r="G57" s="4"/>
      <c r="H57" s="4"/>
      <c r="I57" s="6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pans="1:21" s="5" customFormat="1" x14ac:dyDescent="0.55000000000000004">
      <c r="A58" s="4"/>
      <c r="B58" s="4"/>
      <c r="C58" s="4"/>
      <c r="D58" s="4"/>
      <c r="E58" s="4"/>
      <c r="F58" s="4"/>
      <c r="G58" s="4"/>
      <c r="H58" s="4"/>
      <c r="I58" s="6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pans="1:21" s="5" customFormat="1" x14ac:dyDescent="0.55000000000000004">
      <c r="A59" s="4"/>
      <c r="B59" s="4"/>
      <c r="C59" s="4"/>
      <c r="D59" s="4"/>
      <c r="E59" s="4"/>
      <c r="F59" s="4"/>
      <c r="G59" s="4"/>
      <c r="H59" s="4"/>
      <c r="I59" s="6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s="5" customFormat="1" x14ac:dyDescent="0.55000000000000004">
      <c r="A60" s="4"/>
      <c r="B60" s="4"/>
      <c r="C60" s="4"/>
      <c r="D60" s="4"/>
      <c r="E60" s="4"/>
      <c r="F60" s="4"/>
      <c r="G60" s="4"/>
      <c r="H60" s="4"/>
      <c r="I60" s="6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pans="1:21" s="5" customFormat="1" x14ac:dyDescent="0.55000000000000004">
      <c r="A61" s="4"/>
      <c r="B61" s="4"/>
      <c r="C61" s="4"/>
      <c r="D61" s="4"/>
      <c r="E61" s="4"/>
      <c r="F61" s="4"/>
      <c r="G61" s="4"/>
      <c r="H61" s="4"/>
      <c r="I61" s="6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pans="1:21" s="5" customFormat="1" x14ac:dyDescent="0.55000000000000004">
      <c r="A62" s="4"/>
      <c r="B62" s="4"/>
      <c r="C62" s="4"/>
      <c r="D62" s="4"/>
      <c r="E62" s="4"/>
      <c r="F62" s="4"/>
      <c r="G62" s="4"/>
      <c r="H62" s="4"/>
      <c r="I62" s="6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</row>
    <row r="63" spans="1:21" s="5" customFormat="1" x14ac:dyDescent="0.55000000000000004">
      <c r="A63" s="4"/>
      <c r="B63" s="4"/>
      <c r="C63" s="4"/>
      <c r="D63" s="4"/>
      <c r="E63" s="4"/>
      <c r="F63" s="4"/>
      <c r="G63" s="4"/>
      <c r="H63" s="4"/>
      <c r="I63" s="6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s="5" customFormat="1" x14ac:dyDescent="0.55000000000000004">
      <c r="A64" s="4"/>
      <c r="B64" s="4"/>
      <c r="C64" s="4"/>
      <c r="D64" s="4"/>
      <c r="E64" s="4"/>
      <c r="F64" s="4"/>
      <c r="G64" s="4"/>
      <c r="H64" s="4"/>
      <c r="I64" s="6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s="5" customFormat="1" x14ac:dyDescent="0.55000000000000004">
      <c r="A65" s="4"/>
      <c r="B65" s="4"/>
      <c r="C65" s="4"/>
      <c r="D65" s="4"/>
      <c r="E65" s="4"/>
      <c r="F65" s="4"/>
      <c r="G65" s="4"/>
      <c r="H65" s="4"/>
      <c r="I65" s="6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pans="1:21" s="5" customFormat="1" x14ac:dyDescent="0.55000000000000004">
      <c r="A66" s="4"/>
      <c r="B66" s="4"/>
      <c r="C66" s="4"/>
      <c r="D66" s="4"/>
      <c r="E66" s="4"/>
      <c r="F66" s="4"/>
      <c r="G66" s="4"/>
      <c r="H66" s="4"/>
      <c r="I66" s="6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pans="1:21" s="5" customFormat="1" x14ac:dyDescent="0.55000000000000004">
      <c r="A67" s="4"/>
      <c r="B67" s="4"/>
      <c r="C67" s="4"/>
      <c r="D67" s="4"/>
      <c r="E67" s="4"/>
      <c r="F67" s="4"/>
      <c r="G67" s="4"/>
      <c r="H67" s="4"/>
      <c r="I67" s="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s="5" customFormat="1" x14ac:dyDescent="0.55000000000000004">
      <c r="A68" s="4"/>
      <c r="B68" s="4"/>
      <c r="C68" s="4"/>
      <c r="D68" s="4"/>
      <c r="E68" s="4"/>
      <c r="F68" s="4"/>
      <c r="G68" s="4"/>
      <c r="H68" s="4"/>
      <c r="I68" s="6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pans="1:21" s="5" customFormat="1" x14ac:dyDescent="0.55000000000000004">
      <c r="A69" s="4"/>
      <c r="B69" s="4"/>
      <c r="C69" s="4"/>
      <c r="D69" s="4"/>
      <c r="E69" s="4"/>
      <c r="F69" s="4"/>
      <c r="G69" s="4"/>
      <c r="H69" s="4"/>
      <c r="I69" s="6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pans="1:21" s="5" customFormat="1" x14ac:dyDescent="0.55000000000000004">
      <c r="A70" s="4"/>
      <c r="B70" s="4"/>
      <c r="C70" s="4"/>
      <c r="D70" s="4"/>
      <c r="E70" s="4"/>
      <c r="F70" s="4"/>
      <c r="G70" s="4"/>
      <c r="H70" s="4"/>
      <c r="I70" s="6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pans="1:21" s="5" customFormat="1" x14ac:dyDescent="0.55000000000000004">
      <c r="A71" s="4"/>
      <c r="B71" s="4"/>
      <c r="C71" s="4"/>
      <c r="D71" s="4"/>
      <c r="E71" s="4"/>
      <c r="F71" s="4"/>
      <c r="G71" s="4"/>
      <c r="H71" s="4"/>
      <c r="I71" s="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pans="1:21" s="5" customFormat="1" x14ac:dyDescent="0.55000000000000004">
      <c r="A72" s="4"/>
      <c r="B72" s="4"/>
      <c r="C72" s="4"/>
      <c r="D72" s="4"/>
      <c r="E72" s="4"/>
      <c r="F72" s="4"/>
      <c r="G72" s="4"/>
      <c r="H72" s="4"/>
      <c r="I72" s="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pans="1:21" s="5" customFormat="1" x14ac:dyDescent="0.55000000000000004">
      <c r="A73" s="4"/>
      <c r="B73" s="4"/>
      <c r="C73" s="4"/>
      <c r="D73" s="4"/>
      <c r="E73" s="4"/>
      <c r="F73" s="4"/>
      <c r="G73" s="4"/>
      <c r="H73" s="4"/>
      <c r="I73" s="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pans="1:21" s="5" customFormat="1" x14ac:dyDescent="0.55000000000000004">
      <c r="A74" s="4"/>
      <c r="B74" s="4"/>
      <c r="C74" s="4"/>
      <c r="D74" s="4"/>
      <c r="E74" s="4"/>
      <c r="F74" s="4"/>
      <c r="G74" s="4"/>
      <c r="H74" s="4"/>
      <c r="I74" s="6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</row>
    <row r="75" spans="1:21" s="5" customFormat="1" x14ac:dyDescent="0.55000000000000004">
      <c r="A75" s="4"/>
      <c r="B75" s="4"/>
      <c r="C75" s="4"/>
      <c r="D75" s="4"/>
      <c r="E75" s="4"/>
      <c r="F75" s="4"/>
      <c r="G75" s="4"/>
      <c r="H75" s="4"/>
      <c r="I75" s="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pans="1:21" s="5" customFormat="1" x14ac:dyDescent="0.55000000000000004">
      <c r="A76" s="4"/>
      <c r="B76" s="4"/>
      <c r="C76" s="4"/>
      <c r="D76" s="4"/>
      <c r="E76" s="4"/>
      <c r="F76" s="4"/>
      <c r="G76" s="4"/>
      <c r="H76" s="4"/>
      <c r="I76" s="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pans="1:21" s="5" customFormat="1" x14ac:dyDescent="0.55000000000000004">
      <c r="A77" s="4"/>
      <c r="B77" s="4"/>
      <c r="C77" s="4"/>
      <c r="D77" s="4"/>
      <c r="E77" s="4"/>
      <c r="F77" s="4"/>
      <c r="G77" s="4"/>
      <c r="H77" s="4"/>
      <c r="I77" s="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pans="1:21" s="5" customFormat="1" x14ac:dyDescent="0.55000000000000004">
      <c r="A78" s="4"/>
      <c r="B78" s="4"/>
      <c r="C78" s="4"/>
      <c r="D78" s="4"/>
      <c r="E78" s="4"/>
      <c r="F78" s="4"/>
      <c r="G78" s="4"/>
      <c r="H78" s="4"/>
      <c r="I78" s="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s="5" customFormat="1" x14ac:dyDescent="0.55000000000000004">
      <c r="A79" s="4"/>
      <c r="B79" s="4"/>
      <c r="C79" s="4"/>
      <c r="D79" s="4"/>
      <c r="E79" s="4"/>
      <c r="F79" s="4"/>
      <c r="G79" s="4"/>
      <c r="H79" s="4"/>
      <c r="I79" s="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pans="1:21" s="5" customFormat="1" x14ac:dyDescent="0.55000000000000004">
      <c r="A80" s="4"/>
      <c r="B80" s="4"/>
      <c r="C80" s="4"/>
      <c r="D80" s="4"/>
      <c r="E80" s="4"/>
      <c r="F80" s="4"/>
      <c r="G80" s="4"/>
      <c r="H80" s="4"/>
      <c r="I80" s="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pans="1:21" s="5" customFormat="1" x14ac:dyDescent="0.55000000000000004">
      <c r="A81" s="4"/>
      <c r="B81" s="4"/>
      <c r="C81" s="4"/>
      <c r="D81" s="4"/>
      <c r="E81" s="4"/>
      <c r="F81" s="4"/>
      <c r="G81" s="4"/>
      <c r="H81" s="4"/>
      <c r="I81" s="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pans="1:21" s="5" customFormat="1" x14ac:dyDescent="0.55000000000000004">
      <c r="A82" s="4"/>
      <c r="B82" s="4"/>
      <c r="C82" s="4"/>
      <c r="D82" s="4"/>
      <c r="E82" s="4"/>
      <c r="F82" s="4"/>
      <c r="G82" s="4"/>
      <c r="H82" s="4"/>
      <c r="I82" s="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pans="1:21" s="5" customFormat="1" x14ac:dyDescent="0.55000000000000004">
      <c r="A83" s="4"/>
      <c r="B83" s="4"/>
      <c r="C83" s="4"/>
      <c r="D83" s="4"/>
      <c r="E83" s="4"/>
      <c r="F83" s="4"/>
      <c r="G83" s="4"/>
      <c r="H83" s="4"/>
      <c r="I83" s="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:21" s="5" customFormat="1" x14ac:dyDescent="0.55000000000000004">
      <c r="A84" s="4"/>
      <c r="B84" s="4"/>
      <c r="C84" s="4"/>
      <c r="D84" s="4"/>
      <c r="E84" s="4"/>
      <c r="F84" s="4"/>
      <c r="G84" s="4"/>
      <c r="H84" s="4"/>
      <c r="I84" s="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pans="1:21" s="5" customFormat="1" x14ac:dyDescent="0.55000000000000004">
      <c r="A85" s="4"/>
      <c r="B85" s="4"/>
      <c r="C85" s="4"/>
      <c r="D85" s="4"/>
      <c r="E85" s="4"/>
      <c r="F85" s="4"/>
      <c r="G85" s="4"/>
      <c r="H85" s="4"/>
      <c r="I85" s="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Sigma Order 080116</vt:lpstr>
    </vt:vector>
  </TitlesOfParts>
  <Manager/>
  <Company>Cal Poly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Javin Oza</dc:creator>
  <cp:keywords/>
  <dc:description/>
  <cp:lastModifiedBy>Nicole Gregorio</cp:lastModifiedBy>
  <cp:revision/>
  <dcterms:created xsi:type="dcterms:W3CDTF">2016-08-03T22:09:24Z</dcterms:created>
  <dcterms:modified xsi:type="dcterms:W3CDTF">2018-09-06T23:10:32Z</dcterms:modified>
  <cp:category/>
  <cp:contentStatus/>
</cp:coreProperties>
</file>