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codeName="ThisWorkbook"/>
  <mc:AlternateContent xmlns:mc="http://schemas.openxmlformats.org/markup-compatibility/2006">
    <mc:Choice Requires="x15">
      <x15ac:absPath xmlns:x15ac="http://schemas.microsoft.com/office/spreadsheetml/2010/11/ac" url="/Users/harrisonhiraki/Desktop/JOVE Article 2017-8/Final Material Submission/"/>
    </mc:Choice>
  </mc:AlternateContent>
  <xr:revisionPtr revIDLastSave="0" documentId="13_ncr:1_{0AA88AE8-DCA7-9D4C-9DB1-AA8E6DA7DFA0}" xr6:coauthVersionLast="33" xr6:coauthVersionMax="33" xr10:uidLastSave="{00000000-0000-0000-0000-000000000000}"/>
  <bookViews>
    <workbookView xWindow="0" yWindow="460" windowWidth="31300" windowHeight="17580" xr2:uid="{00000000-000D-0000-FFFF-FFFF00000000}"/>
  </bookViews>
  <sheets>
    <sheet name="Materials Table" sheetId="1" r:id="rId1"/>
    <sheet name="DV-IDENTITY-0" sheetId="4" state="veryHidden" r:id="rId2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<sst xmlns="http://schemas.openxmlformats.org/spreadsheetml/2006/main" count="107" uniqueCount="85">
  <si>
    <t>Company</t>
  </si>
  <si>
    <t>Catalog Number</t>
  </si>
  <si>
    <t>AAAAAH384Q8=</t>
  </si>
  <si>
    <t>Comments/Description</t>
  </si>
  <si>
    <t>Name of Material/ Equipment</t>
  </si>
  <si>
    <t>Preparation of Kidney Tissue</t>
    <phoneticPr fontId="0" type="noConversion"/>
  </si>
  <si>
    <t>5000 mL Beaker</t>
    <phoneticPr fontId="0" type="noConversion"/>
  </si>
  <si>
    <t>Sigma-Aldrich</t>
    <phoneticPr fontId="0" type="noConversion"/>
  </si>
  <si>
    <t>Z740589</t>
  </si>
  <si>
    <t>Sodium Dodecyl Sulfate (SDS)</t>
  </si>
  <si>
    <t>Stir Bar (70 x 10 mm)</t>
  </si>
  <si>
    <t>Fisher Science</t>
  </si>
  <si>
    <t>14-512-128</t>
  </si>
  <si>
    <t>500 mL Vacuum Filter</t>
    <phoneticPr fontId="0" type="noConversion"/>
  </si>
  <si>
    <t>VWR</t>
    <phoneticPr fontId="0" type="noConversion"/>
  </si>
  <si>
    <t>97066-202</t>
    <phoneticPr fontId="0" type="noConversion"/>
  </si>
  <si>
    <t>Stir Plate</t>
  </si>
  <si>
    <t>CLS6795420D</t>
  </si>
  <si>
    <t>1000 mL Beaker</t>
    <phoneticPr fontId="0" type="noConversion"/>
  </si>
  <si>
    <t>CLS10031L</t>
  </si>
  <si>
    <t>Forceps</t>
    <phoneticPr fontId="0" type="noConversion"/>
  </si>
  <si>
    <t>F4642</t>
  </si>
  <si>
    <t>Any similar forceps may be used</t>
  </si>
  <si>
    <t>Scissor-Handle Hemostat Clamp</t>
    <phoneticPr fontId="0" type="noConversion"/>
  </si>
  <si>
    <t>Z168866</t>
  </si>
  <si>
    <t>Dissecting Scissors</t>
    <phoneticPr fontId="0" type="noConversion"/>
  </si>
  <si>
    <t>Z265977</t>
  </si>
  <si>
    <t>Scalpel Handle, No. 4</t>
    <phoneticPr fontId="0" type="noConversion"/>
  </si>
  <si>
    <t>25859-000</t>
  </si>
  <si>
    <t>Any similar scalpel handle may be used</t>
  </si>
  <si>
    <t>Scalpel Blade, No. 20</t>
  </si>
  <si>
    <t>25860-020</t>
  </si>
  <si>
    <t>Any similar scalpel blade may be used</t>
  </si>
  <si>
    <t>Stir Bar (38.1 x 9.5 mm)</t>
  </si>
  <si>
    <t>14-513-52</t>
  </si>
  <si>
    <t>Absorbent Underpad</t>
    <phoneticPr fontId="0" type="noConversion"/>
  </si>
  <si>
    <t>82020-845</t>
  </si>
  <si>
    <t>Petri Dish (150 x 25 mm)</t>
    <phoneticPr fontId="0" type="noConversion"/>
  </si>
  <si>
    <t>Corning</t>
    <phoneticPr fontId="0" type="noConversion"/>
  </si>
  <si>
    <t>Autoclavable Biohazard Bag</t>
    <phoneticPr fontId="0" type="noConversion"/>
  </si>
  <si>
    <t>14220-026</t>
  </si>
  <si>
    <t>Sterile Cell Strainer (40 um)</t>
  </si>
  <si>
    <t>22-363-547</t>
    <phoneticPr fontId="0" type="noConversion"/>
  </si>
  <si>
    <t>Cell Culture Grade Water</t>
    <phoneticPr fontId="0" type="noConversion"/>
  </si>
  <si>
    <t>HyClone</t>
    <phoneticPr fontId="0" type="noConversion"/>
  </si>
  <si>
    <t>SH30529.03</t>
    <phoneticPr fontId="0" type="noConversion"/>
  </si>
  <si>
    <t>30 mL Freestanding Tube</t>
    <phoneticPr fontId="0" type="noConversion"/>
  </si>
  <si>
    <t>89012-778</t>
  </si>
  <si>
    <t>Fabrication of ECM Gel</t>
    <phoneticPr fontId="0" type="noConversion"/>
  </si>
  <si>
    <t>Tissue Homogenizer Machine</t>
    <phoneticPr fontId="0" type="noConversion"/>
  </si>
  <si>
    <t>Polytron</t>
  </si>
  <si>
    <t>PCU-20110</t>
  </si>
  <si>
    <t>Freeze Dryer</t>
    <phoneticPr fontId="0" type="noConversion"/>
  </si>
  <si>
    <t>Labconco</t>
    <phoneticPr fontId="0" type="noConversion"/>
  </si>
  <si>
    <t>20 mL Glass Scintillation Vials and Cap</t>
  </si>
  <si>
    <t>V7130</t>
  </si>
  <si>
    <t>Stir Bar (15.9 x 8 mm)</t>
  </si>
  <si>
    <t>14-513-62</t>
  </si>
  <si>
    <t>Pepsin from Porcine Gastric Mucosa</t>
    <phoneticPr fontId="0" type="noConversion"/>
  </si>
  <si>
    <t>P7012</t>
  </si>
  <si>
    <t>0.01 N HCl</t>
  </si>
  <si>
    <t>Dilute to 0.01 N HCl with cell culuture water</t>
  </si>
  <si>
    <t>Kidney ECM Gelation</t>
  </si>
  <si>
    <t>1 N NaOH (Sterile)</t>
  </si>
  <si>
    <t>Sigma-Aldrich</t>
  </si>
  <si>
    <t>Dilute to 1 N in cell culture grade water</t>
  </si>
  <si>
    <t>Medium 199</t>
    <phoneticPr fontId="0" type="noConversion"/>
  </si>
  <si>
    <t>M4530</t>
  </si>
  <si>
    <t>15 mL Conical Tube</t>
    <phoneticPr fontId="0" type="noConversion"/>
  </si>
  <si>
    <t>ThermoFisher</t>
    <phoneticPr fontId="0" type="noConversion"/>
  </si>
  <si>
    <t>Fetal Bovine Serum (FBS)</t>
    <phoneticPr fontId="0" type="noConversion"/>
  </si>
  <si>
    <t>Gibco</t>
    <phoneticPr fontId="0" type="noConversion"/>
  </si>
  <si>
    <t>Antibiotic-Antimycotic 100X</t>
    <phoneticPr fontId="0" type="noConversion"/>
  </si>
  <si>
    <t>Life Technologies</t>
    <phoneticPr fontId="0" type="noConversion"/>
  </si>
  <si>
    <t>15240-062</t>
  </si>
  <si>
    <t>Insulin, Transferrin, Selenium, Sodium Pyruvate Solution (ITS-A) 100X</t>
    <phoneticPr fontId="0" type="noConversion"/>
  </si>
  <si>
    <t>51300-044</t>
  </si>
  <si>
    <t>1 mL Syringe</t>
    <phoneticPr fontId="0" type="noConversion"/>
  </si>
  <si>
    <t>Z192325</t>
  </si>
  <si>
    <t>Microspatula</t>
  </si>
  <si>
    <t>Z193208</t>
  </si>
  <si>
    <r>
      <t>Sterile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</si>
  <si>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Autoclaved DI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</si>
  <si>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Cell Culture Media</t>
  </si>
  <si>
    <t>Dulbecco's Modified Eagle Medium: Nutrient Mixture F-12 (DMEM/F12)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</si>
</sst>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vertAlign val="subscript"/>
      <sz val="12"/>
      <name val="Arial"/>
      <family val="2"/>
    </font>
    <font>
      <sz val="12"/>
      <color rgb="FF2B2B2B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8"/>
  <sheetViews>
    <sheetView tabSelected="1" zoomScale="138" workbookViewId="0">
      <selection activeCell="D36" sqref="D36"/>
    </sheetView>
  </sheetViews>
  <sheetFormatPr baseColWidth="10" defaultColWidth="8.83203125" defaultRowHeight="16" x14ac:dyDescent="0.2"/>
  <cols>
    <col min="1" max="1" width="30.83203125" style="2" bestFit="1" customWidth="1"/>
    <col min="2" max="2" width="17.83203125" style="2" customWidth="1"/>
    <col min="3" max="3" width="17" style="2" bestFit="1" customWidth="1"/>
    <col min="4" max="4" width="36.6640625" style="3" customWidth="1"/>
  </cols>
  <sheetData>
    <row r="1" spans="1:5" s="1" customFormat="1" x14ac:dyDescent="0.2">
      <c r="A1" s="9" t="s">
        <v>4</v>
      </c>
      <c r="B1" s="9" t="s">
        <v>0</v>
      </c>
      <c r="C1" s="9" t="s">
        <v>1</v>
      </c>
      <c r="D1" s="10" t="s">
        <v>3</v>
      </c>
      <c r="E1" s="13"/>
    </row>
    <row r="2" spans="1:5" x14ac:dyDescent="0.2">
      <c r="A2" s="7" t="s">
        <v>5</v>
      </c>
      <c r="B2" s="8"/>
      <c r="C2" s="8"/>
      <c r="D2" s="8"/>
      <c r="E2" s="14"/>
    </row>
    <row r="3" spans="1:5" x14ac:dyDescent="0.2">
      <c r="A3" s="6" t="s">
        <v>6</v>
      </c>
      <c r="B3" s="6" t="s">
        <v>7</v>
      </c>
      <c r="C3" s="4" t="s">
        <v>8</v>
      </c>
      <c r="D3" s="6"/>
      <c r="E3" s="14"/>
    </row>
    <row r="4" spans="1:5" x14ac:dyDescent="0.2">
      <c r="A4" s="6" t="s">
        <v>9</v>
      </c>
      <c r="B4" s="6" t="s">
        <v>7</v>
      </c>
      <c r="C4" s="4">
        <v>436143</v>
      </c>
      <c r="D4" s="6"/>
      <c r="E4" s="14"/>
    </row>
    <row r="5" spans="1:5" ht="18" x14ac:dyDescent="0.2">
      <c r="A5" s="6" t="s">
        <v>81</v>
      </c>
      <c r="B5" s="6"/>
      <c r="C5" s="6"/>
      <c r="D5" s="6" t="s">
        <v>82</v>
      </c>
      <c r="E5" s="14"/>
    </row>
    <row r="6" spans="1:5" x14ac:dyDescent="0.2">
      <c r="A6" s="6" t="s">
        <v>10</v>
      </c>
      <c r="B6" s="6" t="s">
        <v>11</v>
      </c>
      <c r="C6" s="11" t="s">
        <v>12</v>
      </c>
      <c r="D6" s="6"/>
      <c r="E6" s="14"/>
    </row>
    <row r="7" spans="1:5" x14ac:dyDescent="0.2">
      <c r="A7" s="6" t="s">
        <v>13</v>
      </c>
      <c r="B7" s="6" t="s">
        <v>14</v>
      </c>
      <c r="C7" s="4" t="s">
        <v>15</v>
      </c>
      <c r="D7" s="6"/>
      <c r="E7" s="14"/>
    </row>
    <row r="8" spans="1:5" x14ac:dyDescent="0.2">
      <c r="A8" s="6" t="s">
        <v>16</v>
      </c>
      <c r="B8" s="6" t="s">
        <v>7</v>
      </c>
      <c r="C8" s="4" t="s">
        <v>17</v>
      </c>
      <c r="D8" s="6"/>
      <c r="E8" s="14"/>
    </row>
    <row r="9" spans="1:5" x14ac:dyDescent="0.2">
      <c r="A9" s="6" t="s">
        <v>18</v>
      </c>
      <c r="B9" s="6" t="s">
        <v>7</v>
      </c>
      <c r="C9" s="4" t="s">
        <v>19</v>
      </c>
      <c r="D9" s="6"/>
      <c r="E9" s="14"/>
    </row>
    <row r="10" spans="1:5" x14ac:dyDescent="0.2">
      <c r="A10" s="6" t="s">
        <v>20</v>
      </c>
      <c r="B10" s="6" t="s">
        <v>7</v>
      </c>
      <c r="C10" s="4" t="s">
        <v>21</v>
      </c>
      <c r="D10" s="6" t="s">
        <v>22</v>
      </c>
      <c r="E10" s="14"/>
    </row>
    <row r="11" spans="1:5" x14ac:dyDescent="0.2">
      <c r="A11" s="6" t="s">
        <v>23</v>
      </c>
      <c r="B11" s="6" t="s">
        <v>7</v>
      </c>
      <c r="C11" s="4" t="s">
        <v>24</v>
      </c>
      <c r="D11" s="6"/>
      <c r="E11" s="14"/>
    </row>
    <row r="12" spans="1:5" x14ac:dyDescent="0.2">
      <c r="A12" s="6" t="s">
        <v>25</v>
      </c>
      <c r="B12" s="6" t="s">
        <v>7</v>
      </c>
      <c r="C12" s="4" t="s">
        <v>26</v>
      </c>
      <c r="D12" s="6"/>
      <c r="E12" s="14"/>
    </row>
    <row r="13" spans="1:5" x14ac:dyDescent="0.2">
      <c r="A13" s="6" t="s">
        <v>27</v>
      </c>
      <c r="B13" s="6" t="s">
        <v>14</v>
      </c>
      <c r="C13" s="4" t="s">
        <v>28</v>
      </c>
      <c r="D13" s="6" t="s">
        <v>29</v>
      </c>
      <c r="E13" s="14"/>
    </row>
    <row r="14" spans="1:5" x14ac:dyDescent="0.2">
      <c r="A14" s="6" t="s">
        <v>30</v>
      </c>
      <c r="B14" s="6" t="s">
        <v>14</v>
      </c>
      <c r="C14" s="4" t="s">
        <v>31</v>
      </c>
      <c r="D14" s="6" t="s">
        <v>32</v>
      </c>
      <c r="E14" s="14"/>
    </row>
    <row r="15" spans="1:5" x14ac:dyDescent="0.2">
      <c r="A15" s="6" t="s">
        <v>33</v>
      </c>
      <c r="B15" s="6" t="s">
        <v>11</v>
      </c>
      <c r="C15" s="4" t="s">
        <v>34</v>
      </c>
      <c r="D15" s="6"/>
      <c r="E15" s="14"/>
    </row>
    <row r="16" spans="1:5" x14ac:dyDescent="0.2">
      <c r="A16" s="6" t="s">
        <v>35</v>
      </c>
      <c r="B16" s="6" t="s">
        <v>14</v>
      </c>
      <c r="C16" s="4" t="s">
        <v>36</v>
      </c>
      <c r="D16" s="6"/>
      <c r="E16" s="14"/>
    </row>
    <row r="17" spans="1:5" x14ac:dyDescent="0.2">
      <c r="A17" s="6" t="s">
        <v>37</v>
      </c>
      <c r="B17" s="6" t="s">
        <v>38</v>
      </c>
      <c r="C17" s="12">
        <v>430597</v>
      </c>
      <c r="D17" s="6"/>
      <c r="E17" s="14"/>
    </row>
    <row r="18" spans="1:5" x14ac:dyDescent="0.2">
      <c r="A18" s="6" t="s">
        <v>39</v>
      </c>
      <c r="B18" s="6" t="s">
        <v>14</v>
      </c>
      <c r="C18" s="4" t="s">
        <v>40</v>
      </c>
      <c r="D18" s="6"/>
      <c r="E18" s="14"/>
    </row>
    <row r="19" spans="1:5" x14ac:dyDescent="0.2">
      <c r="A19" s="6" t="s">
        <v>41</v>
      </c>
      <c r="B19" s="6" t="s">
        <v>11</v>
      </c>
      <c r="C19" s="6" t="s">
        <v>42</v>
      </c>
      <c r="D19" s="6"/>
      <c r="E19" s="14"/>
    </row>
    <row r="20" spans="1:5" x14ac:dyDescent="0.2">
      <c r="A20" s="6" t="s">
        <v>43</v>
      </c>
      <c r="B20" s="6" t="s">
        <v>44</v>
      </c>
      <c r="C20" s="4" t="s">
        <v>45</v>
      </c>
      <c r="D20" s="6"/>
      <c r="E20" s="14"/>
    </row>
    <row r="21" spans="1:5" x14ac:dyDescent="0.2">
      <c r="A21" s="6" t="s">
        <v>46</v>
      </c>
      <c r="B21" s="6" t="s">
        <v>14</v>
      </c>
      <c r="C21" s="4" t="s">
        <v>47</v>
      </c>
      <c r="D21" s="5"/>
      <c r="E21" s="14"/>
    </row>
    <row r="22" spans="1:5" x14ac:dyDescent="0.2">
      <c r="A22" s="7" t="s">
        <v>48</v>
      </c>
      <c r="B22" s="8"/>
      <c r="C22" s="8"/>
      <c r="D22" s="8"/>
      <c r="E22" s="14"/>
    </row>
    <row r="23" spans="1:5" x14ac:dyDescent="0.2">
      <c r="A23" s="6" t="s">
        <v>49</v>
      </c>
      <c r="B23" s="6" t="s">
        <v>50</v>
      </c>
      <c r="C23" s="6" t="s">
        <v>51</v>
      </c>
      <c r="D23" s="5"/>
      <c r="E23" s="14"/>
    </row>
    <row r="24" spans="1:5" x14ac:dyDescent="0.2">
      <c r="A24" s="6" t="s">
        <v>52</v>
      </c>
      <c r="B24" s="6" t="s">
        <v>53</v>
      </c>
      <c r="C24" s="4">
        <v>7670520</v>
      </c>
      <c r="D24" s="5"/>
      <c r="E24" s="14"/>
    </row>
    <row r="25" spans="1:5" ht="32" x14ac:dyDescent="0.2">
      <c r="A25" s="5" t="s">
        <v>54</v>
      </c>
      <c r="B25" s="6" t="s">
        <v>7</v>
      </c>
      <c r="C25" s="4" t="s">
        <v>55</v>
      </c>
      <c r="D25" s="5"/>
      <c r="E25" s="14"/>
    </row>
    <row r="26" spans="1:5" x14ac:dyDescent="0.2">
      <c r="A26" s="6" t="s">
        <v>56</v>
      </c>
      <c r="B26" s="6" t="s">
        <v>11</v>
      </c>
      <c r="C26" s="4" t="s">
        <v>57</v>
      </c>
      <c r="D26" s="5"/>
      <c r="E26" s="14"/>
    </row>
    <row r="27" spans="1:5" ht="32" x14ac:dyDescent="0.2">
      <c r="A27" s="5" t="s">
        <v>58</v>
      </c>
      <c r="B27" s="6" t="s">
        <v>7</v>
      </c>
      <c r="C27" s="4" t="s">
        <v>59</v>
      </c>
      <c r="D27" s="5"/>
      <c r="E27" s="14"/>
    </row>
    <row r="28" spans="1:5" ht="16" customHeight="1" x14ac:dyDescent="0.2">
      <c r="A28" s="6" t="s">
        <v>60</v>
      </c>
      <c r="B28" s="6" t="s">
        <v>7</v>
      </c>
      <c r="C28" s="4">
        <v>320331</v>
      </c>
      <c r="D28" s="5" t="s">
        <v>61</v>
      </c>
      <c r="E28" s="14"/>
    </row>
    <row r="29" spans="1:5" x14ac:dyDescent="0.2">
      <c r="A29" s="7" t="s">
        <v>62</v>
      </c>
      <c r="B29" s="8"/>
      <c r="C29" s="8"/>
      <c r="D29" s="8"/>
      <c r="E29" s="14"/>
    </row>
    <row r="30" spans="1:5" x14ac:dyDescent="0.2">
      <c r="A30" s="6" t="s">
        <v>63</v>
      </c>
      <c r="B30" s="6" t="s">
        <v>64</v>
      </c>
      <c r="C30" s="4">
        <v>415413</v>
      </c>
      <c r="D30" s="6" t="s">
        <v>65</v>
      </c>
      <c r="E30" s="14"/>
    </row>
    <row r="31" spans="1:5" x14ac:dyDescent="0.2">
      <c r="A31" s="6" t="s">
        <v>66</v>
      </c>
      <c r="B31" s="6" t="s">
        <v>7</v>
      </c>
      <c r="C31" s="4" t="s">
        <v>67</v>
      </c>
      <c r="D31" s="6"/>
    </row>
    <row r="32" spans="1:5" x14ac:dyDescent="0.2">
      <c r="A32" s="6" t="s">
        <v>68</v>
      </c>
      <c r="B32" s="6" t="s">
        <v>69</v>
      </c>
      <c r="C32" s="4">
        <v>339651</v>
      </c>
      <c r="D32" s="6"/>
    </row>
    <row r="33" spans="1:4" ht="32" x14ac:dyDescent="0.2">
      <c r="A33" s="6" t="s">
        <v>83</v>
      </c>
      <c r="B33" s="6" t="s">
        <v>69</v>
      </c>
      <c r="C33" s="4">
        <v>11330.031999999999</v>
      </c>
      <c r="D33" s="5" t="s">
        <v>84</v>
      </c>
    </row>
    <row r="34" spans="1:4" x14ac:dyDescent="0.2">
      <c r="A34" s="6" t="s">
        <v>70</v>
      </c>
      <c r="B34" s="6" t="s">
        <v>71</v>
      </c>
      <c r="C34" s="4">
        <v>10082147</v>
      </c>
      <c r="D34" s="6"/>
    </row>
    <row r="35" spans="1:4" x14ac:dyDescent="0.2">
      <c r="A35" s="6" t="s">
        <v>72</v>
      </c>
      <c r="B35" s="6" t="s">
        <v>73</v>
      </c>
      <c r="C35" s="4" t="s">
        <v>74</v>
      </c>
      <c r="D35" s="6"/>
    </row>
    <row r="36" spans="1:4" ht="48" x14ac:dyDescent="0.2">
      <c r="A36" s="5" t="s">
        <v>75</v>
      </c>
      <c r="B36" s="6" t="s">
        <v>73</v>
      </c>
      <c r="C36" s="4" t="s">
        <v>76</v>
      </c>
      <c r="D36" s="6"/>
    </row>
    <row r="37" spans="1:4" x14ac:dyDescent="0.2">
      <c r="A37" s="6" t="s">
        <v>77</v>
      </c>
      <c r="B37" s="6" t="s">
        <v>7</v>
      </c>
      <c r="C37" s="4" t="s">
        <v>78</v>
      </c>
      <c r="D37" s="6"/>
    </row>
    <row r="38" spans="1:4" x14ac:dyDescent="0.2">
      <c r="A38" s="6" t="s">
        <v>79</v>
      </c>
      <c r="B38" s="6" t="s">
        <v>7</v>
      </c>
      <c r="C38" s="4" t="s">
        <v>80</v>
      </c>
      <c r="D38" s="6"/>
    </row>
  </sheetData>
  <mergeCells count="3">
    <mergeCell ref="A2:D2"/>
    <mergeCell ref="A22:D22"/>
    <mergeCell ref="A29:D29"/>
  </mergeCells>
  <pageMargins left="0.75" right="0.75" top="1" bottom="1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IF('Materials Table'!1:1,"AAAAAH384QA=",0)</f>
        <v>#VALUE!</v>
      </c>
      <c r="B1" t="e">
        <f>AND('Materials Table'!A1,"AAAAAH384QE=")</f>
        <v>#VALUE!</v>
      </c>
      <c r="C1" t="e">
        <f>AND('Materials Table'!B1,"AAAAAH384QI=")</f>
        <v>#VALUE!</v>
      </c>
      <c r="D1" t="e">
        <f>AND('Materials Table'!C1,"AAAAAH384QM=")</f>
        <v>#VALUE!</v>
      </c>
      <c r="E1" t="e">
        <f>AND('Materials Table'!D1,"AAAAAH384QQ=")</f>
        <v>#VALUE!</v>
      </c>
      <c r="F1" t="e">
        <f>IF('Materials Table'!A:A,"AAAAAH384QU=",0)</f>
        <v>#VALUE!</v>
      </c>
      <c r="G1" t="e">
        <f>IF('Materials Table'!B:B,"AAAAAH384QY=",0)</f>
        <v>#VALUE!</v>
      </c>
      <c r="H1" t="e">
        <f>IF('Materials Table'!C:C,"AAAAAH384Qc=",0)</f>
        <v>#VALUE!</v>
      </c>
      <c r="I1" t="e">
        <f>IF('Materials Table'!D:D,"AAAAAH384Qg=",0)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Harrison L. Hiraki</cp:lastModifiedBy>
  <dcterms:created xsi:type="dcterms:W3CDTF">2012-02-23T18:29:07Z</dcterms:created>
  <dcterms:modified xsi:type="dcterms:W3CDTF">2018-07-12T16:07:05Z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