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tthewmacauley/Desktop/Lab documents/Manuscripts/In preparation/JoVE/Figures/"/>
    </mc:Choice>
  </mc:AlternateContent>
  <xr:revisionPtr revIDLastSave="0" documentId="13_ncr:1_{798C1513-53FD-3743-A63A-2F98685DBDC6}" xr6:coauthVersionLast="31" xr6:coauthVersionMax="31" xr10:uidLastSave="{00000000-0000-0000-0000-000000000000}"/>
  <bookViews>
    <workbookView xWindow="780" yWindow="960" windowWidth="27640" windowHeight="16100" xr2:uid="{C189E062-19FF-4C44-AEF7-43AC6AA2083E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D4" i="1" s="1"/>
  <c r="G4" i="1" s="1"/>
  <c r="B5" i="1"/>
  <c r="B7" i="1" s="1"/>
  <c r="B6" i="1" l="1"/>
  <c r="E6" i="1" l="1"/>
  <c r="E5" i="1" s="1"/>
  <c r="C6" i="1"/>
  <c r="C5" i="1" s="1"/>
  <c r="F6" i="1"/>
  <c r="F5" i="1" s="1"/>
  <c r="F7" i="1" s="1"/>
  <c r="D6" i="1"/>
  <c r="D5" i="1" s="1"/>
  <c r="D7" i="1" s="1"/>
  <c r="G5" i="1" l="1"/>
  <c r="C7" i="1"/>
  <c r="G7" i="1" s="1"/>
  <c r="G6" i="1"/>
</calcChain>
</file>

<file path=xl/sharedStrings.xml><?xml version="1.0" encoding="utf-8"?>
<sst xmlns="http://schemas.openxmlformats.org/spreadsheetml/2006/main" count="16" uniqueCount="12">
  <si>
    <t>DSPC</t>
  </si>
  <si>
    <t>Cholesterol</t>
  </si>
  <si>
    <t>PEG-DSPE</t>
    <phoneticPr fontId="0" type="noConversion"/>
  </si>
  <si>
    <t>TOTAL</t>
  </si>
  <si>
    <t>MW</t>
  </si>
  <si>
    <t>mass (mg)</t>
  </si>
  <si>
    <t>Molar ratio</t>
  </si>
  <si>
    <t>excess PEG-DSPE</t>
  </si>
  <si>
    <r>
      <rPr>
        <b/>
        <sz val="10"/>
        <rFont val="Symbol"/>
        <charset val="2"/>
      </rPr>
      <t>a</t>
    </r>
    <r>
      <rPr>
        <b/>
        <sz val="10"/>
        <rFont val="Calibri"/>
        <family val="2"/>
        <scheme val="minor"/>
      </rPr>
      <t>IgM-PEG-DSPE</t>
    </r>
  </si>
  <si>
    <t>mL</t>
  </si>
  <si>
    <r>
      <rPr>
        <b/>
        <sz val="10"/>
        <rFont val="Symbol"/>
        <charset val="2"/>
      </rPr>
      <t>m</t>
    </r>
    <r>
      <rPr>
        <b/>
        <sz val="10"/>
        <color theme="1"/>
        <rFont val="Calibri"/>
        <family val="2"/>
        <scheme val="minor"/>
      </rPr>
      <t>mol</t>
    </r>
  </si>
  <si>
    <t>Conc. (mg/mL)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</si>
</sst>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0"/>
      <name val="Verdana"/>
      <family val="2"/>
    </font>
    <font>
      <b/>
      <sz val="10"/>
      <name val="Symbol"/>
      <charset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charset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ck">
        <color auto="1"/>
      </right>
      <top/>
      <bottom/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6" xfId="0" applyFont="1" applyBorder="1" applyAlignment="1"/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2" fontId="0" fillId="0" borderId="2" xfId="0" applyNumberFormat="1" applyFont="1" applyBorder="1" applyAlignment="1">
      <alignment horizontal="center"/>
    </xf>
    <xf numFmtId="2" fontId="0" fillId="0" borderId="12" xfId="0" applyNumberFormat="1" applyFont="1" applyBorder="1" applyAlignment="1">
      <alignment horizontal="center"/>
    </xf>
    <xf numFmtId="2" fontId="0" fillId="0" borderId="3" xfId="0" applyNumberFormat="1" applyFont="1" applyBorder="1" applyAlignment="1">
      <alignment horizontal="center"/>
    </xf>
    <xf numFmtId="2" fontId="0" fillId="0" borderId="14" xfId="0" applyNumberFormat="1" applyFont="1" applyBorder="1" applyAlignment="1">
      <alignment horizontal="center"/>
    </xf>
    <xf numFmtId="0" fontId="4" fillId="0" borderId="7" xfId="0" applyFont="1" applyBorder="1" applyAlignment="1"/>
    <xf numFmtId="0" fontId="0" fillId="0" borderId="0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7" xfId="0" applyFont="1" applyBorder="1" applyAlignment="1"/>
    <xf numFmtId="0" fontId="0" fillId="0" borderId="0" xfId="0" applyFont="1" applyBorder="1" applyAlignment="1"/>
    <xf numFmtId="0" fontId="0" fillId="0" borderId="8" xfId="0" applyFont="1" applyBorder="1" applyAlignment="1"/>
    <xf numFmtId="0" fontId="3" fillId="0" borderId="1" xfId="0" applyFont="1" applyBorder="1" applyAlignment="1"/>
    <xf numFmtId="0" fontId="3" fillId="0" borderId="2" xfId="0" applyFont="1" applyBorder="1" applyAlignment="1"/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15" xfId="0" applyFont="1" applyFill="1" applyBorder="1" applyAlignment="1"/>
    <xf numFmtId="0" fontId="0" fillId="0" borderId="16" xfId="0" applyFont="1" applyBorder="1" applyAlignment="1"/>
    <xf numFmtId="0" fontId="0" fillId="0" borderId="16" xfId="0" applyFont="1" applyFill="1" applyBorder="1" applyAlignment="1">
      <alignment horizontal="center"/>
    </xf>
    <xf numFmtId="0" fontId="0" fillId="0" borderId="17" xfId="0" applyFont="1" applyBorder="1" applyAlignment="1"/>
    <xf numFmtId="0" fontId="5" fillId="0" borderId="3" xfId="0" applyFont="1" applyBorder="1" applyAlignment="1"/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5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525A8-CA89-ED4B-B718-C12D8EDF6A97}">
  <dimension ref="A1:G16"/>
  <sheetViews>
    <sheetView tabSelected="1" zoomScale="150" zoomScaleNormal="150" workbookViewId="0">
      <selection activeCell="E11" sqref="E11"/>
    </sheetView>
  </sheetViews>
  <sheetFormatPr baseColWidth="10" defaultRowHeight="16" x14ac:dyDescent="0.2"/>
  <cols>
    <col min="1" max="1" width="12" customWidth="1"/>
    <col min="2" max="2" width="9.5" customWidth="1"/>
    <col min="3" max="3" width="11.6640625" customWidth="1"/>
    <col min="4" max="4" width="11.5" customWidth="1"/>
    <col min="5" max="5" width="14.5" customWidth="1"/>
    <col min="6" max="6" width="13.5" customWidth="1"/>
    <col min="7" max="7" width="10" customWidth="1"/>
  </cols>
  <sheetData>
    <row r="1" spans="1:7" ht="17" thickBot="1" x14ac:dyDescent="0.25">
      <c r="A1" s="1"/>
    </row>
    <row r="2" spans="1:7" ht="17" thickTop="1" x14ac:dyDescent="0.2">
      <c r="A2" s="2" t="s">
        <v>4</v>
      </c>
      <c r="B2" s="3">
        <v>790</v>
      </c>
      <c r="C2" s="3">
        <v>387</v>
      </c>
      <c r="D2" s="3">
        <v>2900</v>
      </c>
      <c r="E2" s="3">
        <v>3000</v>
      </c>
      <c r="F2" s="3">
        <v>48000</v>
      </c>
      <c r="G2" s="4"/>
    </row>
    <row r="3" spans="1:7" x14ac:dyDescent="0.2">
      <c r="A3" s="5"/>
      <c r="B3" s="6" t="s">
        <v>0</v>
      </c>
      <c r="C3" s="6" t="s">
        <v>1</v>
      </c>
      <c r="D3" s="6" t="s">
        <v>2</v>
      </c>
      <c r="E3" s="6" t="s">
        <v>7</v>
      </c>
      <c r="F3" s="33" t="s">
        <v>8</v>
      </c>
      <c r="G3" s="7" t="s">
        <v>3</v>
      </c>
    </row>
    <row r="4" spans="1:7" x14ac:dyDescent="0.2">
      <c r="A4" s="29" t="s">
        <v>6</v>
      </c>
      <c r="B4" s="8">
        <v>57</v>
      </c>
      <c r="C4" s="8">
        <v>38</v>
      </c>
      <c r="D4" s="8">
        <f>5-(E4+F4)</f>
        <v>3.9</v>
      </c>
      <c r="E4" s="8">
        <f>F4*10</f>
        <v>1</v>
      </c>
      <c r="F4" s="8">
        <v>0.1</v>
      </c>
      <c r="G4" s="9">
        <f>B4+C4+D4+E4+F4</f>
        <v>100</v>
      </c>
    </row>
    <row r="5" spans="1:7" x14ac:dyDescent="0.2">
      <c r="A5" s="30" t="s">
        <v>5</v>
      </c>
      <c r="B5" s="10">
        <f>1.125/2</f>
        <v>0.5625</v>
      </c>
      <c r="C5" s="10">
        <f>C6*10^-6*$C$2*10^3</f>
        <v>0.18370253164556957</v>
      </c>
      <c r="D5" s="10">
        <f>D6*10^-6*$D$2*10^3</f>
        <v>0.14128081279147234</v>
      </c>
      <c r="E5" s="10">
        <f>E6*10^-6*$E$2*10^3</f>
        <v>3.7475016655562944E-2</v>
      </c>
      <c r="F5" s="10">
        <f>F6*10^-6*$F$2*10^3</f>
        <v>5.9960026648900724E-2</v>
      </c>
      <c r="G5" s="11">
        <f>B5+C5+D5+E5+F5</f>
        <v>0.98491838774150564</v>
      </c>
    </row>
    <row r="6" spans="1:7" x14ac:dyDescent="0.2">
      <c r="A6" s="31" t="s">
        <v>10</v>
      </c>
      <c r="B6" s="10">
        <f>B5/1000/$B$2*10^6</f>
        <v>0.71202531645569611</v>
      </c>
      <c r="C6" s="10">
        <f>C4/B4*B6</f>
        <v>0.47468354430379739</v>
      </c>
      <c r="D6" s="10">
        <f>D4/B4*B6</f>
        <v>4.8717521652231845E-2</v>
      </c>
      <c r="E6" s="10">
        <f>E4/B4*B6</f>
        <v>1.2491672218520983E-2</v>
      </c>
      <c r="F6" s="10">
        <f>F4/B4*B6</f>
        <v>1.2491672218520986E-3</v>
      </c>
      <c r="G6" s="11">
        <f>B6+C6+D6+E6+F6</f>
        <v>1.2491672218520984</v>
      </c>
    </row>
    <row r="7" spans="1:7" x14ac:dyDescent="0.2">
      <c r="A7" s="32" t="s">
        <v>9</v>
      </c>
      <c r="B7" s="12">
        <f>B5/$D$11*1000</f>
        <v>112.5</v>
      </c>
      <c r="C7" s="12">
        <f>C5/$D$12*1000</f>
        <v>45.925632911392391</v>
      </c>
      <c r="D7" s="12">
        <f>D5/$D$13*1000</f>
        <v>70.640406395736164</v>
      </c>
      <c r="E7" s="12">
        <v>0</v>
      </c>
      <c r="F7" s="12">
        <f>F5/$D$14*1000</f>
        <v>525.96514604298886</v>
      </c>
      <c r="G7" s="13">
        <f>B7+C7+D7+E7+F7</f>
        <v>755.03118535011743</v>
      </c>
    </row>
    <row r="8" spans="1:7" x14ac:dyDescent="0.2">
      <c r="A8" s="14"/>
      <c r="B8" s="15"/>
      <c r="C8" s="15"/>
      <c r="D8" s="15"/>
      <c r="E8" s="15"/>
      <c r="F8" s="15"/>
      <c r="G8" s="16"/>
    </row>
    <row r="9" spans="1:7" x14ac:dyDescent="0.2">
      <c r="A9" s="14"/>
      <c r="B9" s="15"/>
      <c r="C9" s="15"/>
      <c r="D9" s="15"/>
      <c r="E9" s="15"/>
      <c r="F9" s="15"/>
      <c r="G9" s="16"/>
    </row>
    <row r="10" spans="1:7" x14ac:dyDescent="0.2">
      <c r="A10" s="17"/>
      <c r="B10" s="18"/>
      <c r="C10" s="18"/>
      <c r="D10" s="6" t="s">
        <v>11</v>
      </c>
      <c r="E10" s="18"/>
      <c r="F10" s="18"/>
      <c r="G10" s="19"/>
    </row>
    <row r="11" spans="1:7" x14ac:dyDescent="0.2">
      <c r="A11" s="17"/>
      <c r="B11" s="18"/>
      <c r="C11" s="20" t="s">
        <v>0</v>
      </c>
      <c r="D11" s="8">
        <v>5</v>
      </c>
      <c r="E11" s="18"/>
      <c r="F11" s="18"/>
      <c r="G11" s="19"/>
    </row>
    <row r="12" spans="1:7" x14ac:dyDescent="0.2">
      <c r="A12" s="17"/>
      <c r="B12" s="18"/>
      <c r="C12" s="21" t="s">
        <v>1</v>
      </c>
      <c r="D12" s="22">
        <v>4</v>
      </c>
      <c r="E12" s="18"/>
      <c r="F12" s="18"/>
      <c r="G12" s="19"/>
    </row>
    <row r="13" spans="1:7" x14ac:dyDescent="0.2">
      <c r="A13" s="17"/>
      <c r="B13" s="18"/>
      <c r="C13" s="21" t="s">
        <v>2</v>
      </c>
      <c r="D13" s="22">
        <v>2</v>
      </c>
      <c r="E13" s="18"/>
      <c r="F13" s="18"/>
      <c r="G13" s="19"/>
    </row>
    <row r="14" spans="1:7" ht="16" customHeight="1" x14ac:dyDescent="0.2">
      <c r="A14" s="17"/>
      <c r="B14" s="18"/>
      <c r="C14" s="28" t="s">
        <v>8</v>
      </c>
      <c r="D14" s="23">
        <v>0.114</v>
      </c>
      <c r="E14" s="18"/>
      <c r="F14" s="18"/>
      <c r="G14" s="19"/>
    </row>
    <row r="15" spans="1:7" ht="16" customHeight="1" thickBot="1" x14ac:dyDescent="0.25">
      <c r="A15" s="24"/>
      <c r="B15" s="25"/>
      <c r="C15" s="26"/>
      <c r="D15" s="25"/>
      <c r="E15" s="25"/>
      <c r="F15" s="25"/>
      <c r="G15" s="27"/>
    </row>
    <row r="16" spans="1:7" ht="16" customHeight="1" thickTop="1" x14ac:dyDescent="0.2"/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Macauley</dc:creator>
  <cp:lastModifiedBy>Matthew Macauley</cp:lastModifiedBy>
  <dcterms:created xsi:type="dcterms:W3CDTF">2018-02-28T02:12:23Z</dcterms:created>
  <dcterms:modified xsi:type="dcterms:W3CDTF">2018-04-11T22:01:45Z</dcterms:modified>
</cp:coreProperties>
</file>