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29005"/>
  <workbookPr filterPrivacy="1" codeName="ThisWorkbook" autoCompressPictures="0"/>
  <mc:AlternateContent xmlns:mc="http://schemas.openxmlformats.org/markup-compatibility/2006">
    <mc:Choice Requires="x15">
      <x15ac:absPath xmlns:x15ac="http://schemas.microsoft.com/office/spreadsheetml/2010/11/ac" url="/Volumes/bates_tomasson_core_data/Papers in Progress/JOVE Paper Seymour/Final Documents/"/>
    </mc:Choice>
  </mc:AlternateContent>
  <bookViews>
    <workbookView xWindow="25620" yWindow="6780" windowWidth="23880" windowHeight="13740"/>
  </bookViews>
  <sheets>
    <sheet name="Sheet1" sheetId="1" r:id="rId1"/>
    <sheet name="Sheet2" sheetId="2" r:id="rId2"/>
    <sheet name="Sheet3" sheetId="3" r:id="rId3"/>
    <sheet name="DV-IDENTITY-0" sheetId="4" state="veryHidden" r:id="rId4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1" i="4" l="1"/>
  <c r="B1" i="4"/>
  <c r="C1" i="4"/>
  <c r="D1" i="4"/>
  <c r="E1" i="4"/>
  <c r="F1" i="4"/>
  <c r="G1" i="4"/>
  <c r="H1" i="4"/>
  <c r="I1" i="4"/>
  <c r="J1" i="4"/>
  <c r="K1" i="4"/>
  <c r="L1" i="4"/>
  <c r="M1" i="4"/>
  <c r="N1" i="4"/>
  <c r="O1" i="4"/>
</calcChain>
</file>

<file path=xl/sharedStrings.xml><?xml version="1.0" encoding="utf-8"?>
<sst xmlns="http://schemas.openxmlformats.org/spreadsheetml/2006/main" count="64" uniqueCount="54">
  <si>
    <t>Company</t>
  </si>
  <si>
    <t>Catalog Number</t>
  </si>
  <si>
    <t>AAAAAH384Q8=</t>
  </si>
  <si>
    <t>Comments/Description</t>
  </si>
  <si>
    <t>Name of Material/ Equipment</t>
  </si>
  <si>
    <t>Computer with dual monitor</t>
  </si>
  <si>
    <t>Dell Instruments</t>
  </si>
  <si>
    <t>PowerLab 8/35*</t>
  </si>
  <si>
    <t xml:space="preserve">PL3508  </t>
  </si>
  <si>
    <t>AD Instruments</t>
  </si>
  <si>
    <t>LabChart  Data Acquisition Software*</t>
  </si>
  <si>
    <t>Version 8</t>
  </si>
  <si>
    <t>GEMINI 14-10000</t>
  </si>
  <si>
    <t>CWE, Inc</t>
  </si>
  <si>
    <t>Heated Pneumotach with Heater Controller* (upgraded option)</t>
  </si>
  <si>
    <t>MLT3813H-V</t>
  </si>
  <si>
    <t>Hans Rudolph, Inc</t>
  </si>
  <si>
    <t xml:space="preserve">3L Calibration Syringe </t>
  </si>
  <si>
    <t>Vitalograph</t>
  </si>
  <si>
    <t>Nose Clip*</t>
  </si>
  <si>
    <t>Snuffer 1008</t>
  </si>
  <si>
    <t>VacuMed</t>
  </si>
  <si>
    <t>Pulse Transducer*</t>
  </si>
  <si>
    <t>TN1012/ST</t>
  </si>
  <si>
    <t>Barometer</t>
  </si>
  <si>
    <t xml:space="preserve"> 15-078-198</t>
  </si>
  <si>
    <t>Fischer Scientific</t>
  </si>
  <si>
    <t>Flanged Mouthpiece*</t>
  </si>
  <si>
    <t>MLA1026</t>
  </si>
  <si>
    <t>Nafion drying tube with three-way stopcock*</t>
  </si>
  <si>
    <t>MLA0343</t>
  </si>
  <si>
    <t>Desiccant cartridge (optional for humid environments)*</t>
  </si>
  <si>
    <t>MLA6024</t>
  </si>
  <si>
    <t>Resistor</t>
  </si>
  <si>
    <t>7100 R5</t>
  </si>
  <si>
    <t>Flow head adapters*</t>
  </si>
  <si>
    <t>MLA1081</t>
  </si>
  <si>
    <t>Modified Tubing Adapter (optional)</t>
  </si>
  <si>
    <t>SP0145</t>
  </si>
  <si>
    <t>Two way non-rebreather valve (optional)*</t>
  </si>
  <si>
    <t>SP0146</t>
  </si>
  <si>
    <t>Plethysmograph</t>
  </si>
  <si>
    <t>High Purity Helium Gas</t>
  </si>
  <si>
    <t>He 4.8</t>
  </si>
  <si>
    <t>Praxair</t>
  </si>
  <si>
    <r>
      <t>6% CO</t>
    </r>
    <r>
      <rPr>
        <vertAlign val="sub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 xml:space="preserve"> and 16% O</t>
    </r>
    <r>
      <rPr>
        <vertAlign val="sub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 xml:space="preserve"> Calibration Gas</t>
    </r>
  </si>
  <si>
    <t>Custom</t>
  </si>
  <si>
    <t>Microsoft Excel</t>
  </si>
  <si>
    <t>Office 365</t>
  </si>
  <si>
    <t>Microsoft</t>
  </si>
  <si>
    <t>*indicates that part is available in the Exercise Physiology package from AD Instruments</t>
  </si>
  <si>
    <t>Gemini Respiratory Gas Analyzer* (upgraded option)</t>
  </si>
  <si>
    <t>Vyaire</t>
  </si>
  <si>
    <t>V62J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</si>
</sst>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8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Arial"/>
      <family val="2"/>
    </font>
    <font>
      <vertAlign val="subscript"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3" fillId="0" borderId="0" xfId="0" applyNumberFormat="1" applyFont="1" applyBorder="1"/>
    <xf numFmtId="0" fontId="3" fillId="0" borderId="0" xfId="0" applyFont="1" applyBorder="1"/>
    <xf numFmtId="0" fontId="4" fillId="0" borderId="0" xfId="0" applyFont="1"/>
    <xf numFmtId="49" fontId="2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wrapText="1"/>
    </xf>
    <xf numFmtId="0" fontId="4" fillId="0" borderId="0" xfId="0" applyFont="1" applyFill="1" applyBorder="1" applyAlignment="1">
      <alignment vertical="center" wrapText="1"/>
    </xf>
    <xf numFmtId="0" fontId="0" fillId="0" borderId="0" xfId="0" applyFill="1" applyBorder="1"/>
    <xf numFmtId="0" fontId="4" fillId="0" borderId="0" xfId="0" applyFont="1" applyFill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Relationship Id="rId8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 enableFormatConditionsCalculation="0"/>
  <dimension ref="A1:D31"/>
  <sheetViews>
    <sheetView tabSelected="1" topLeftCell="A10" workbookViewId="0">
      <selection activeCell="C20" sqref="C20"/>
    </sheetView>
  </sheetViews>
  <sheetFormatPr baseColWidth="10" defaultColWidth="8.83203125" defaultRowHeight="16" x14ac:dyDescent="0.2"/>
  <cols>
    <col min="1" max="1" width="30.83203125" style="5" bestFit="1" customWidth="1"/>
    <col min="2" max="2" width="30.83203125" style="5" customWidth="1"/>
    <col min="3" max="3" width="17.5" style="5" customWidth="1"/>
    <col min="4" max="4" width="23.83203125" style="5" bestFit="1" customWidth="1"/>
    <col min="5" max="16384" width="8.83203125" style="2"/>
  </cols>
  <sheetData>
    <row r="1" spans="1:4" ht="30" customHeight="1" x14ac:dyDescent="0.2">
      <c r="A1" s="4" t="s">
        <v>4</v>
      </c>
      <c r="B1" s="4" t="s">
        <v>0</v>
      </c>
      <c r="C1" s="4" t="s">
        <v>1</v>
      </c>
      <c r="D1" s="4" t="s">
        <v>3</v>
      </c>
    </row>
    <row r="2" spans="1:4" ht="30" customHeight="1" x14ac:dyDescent="0.2">
      <c r="A2" s="6" t="s">
        <v>5</v>
      </c>
      <c r="B2" s="6" t="s">
        <v>6</v>
      </c>
      <c r="C2" s="6"/>
      <c r="D2" s="7"/>
    </row>
    <row r="3" spans="1:4" ht="30" customHeight="1" x14ac:dyDescent="0.2">
      <c r="A3" s="6" t="s">
        <v>7</v>
      </c>
      <c r="B3" s="6" t="s">
        <v>9</v>
      </c>
      <c r="C3" s="6" t="s">
        <v>8</v>
      </c>
      <c r="D3" s="7"/>
    </row>
    <row r="4" spans="1:4" ht="30" customHeight="1" x14ac:dyDescent="0.2">
      <c r="A4" s="6" t="s">
        <v>10</v>
      </c>
      <c r="B4" s="6" t="s">
        <v>9</v>
      </c>
      <c r="C4" s="6" t="s">
        <v>11</v>
      </c>
      <c r="D4" s="7"/>
    </row>
    <row r="5" spans="1:4" ht="30" customHeight="1" x14ac:dyDescent="0.2">
      <c r="A5" s="6" t="s">
        <v>51</v>
      </c>
      <c r="B5" s="8" t="s">
        <v>13</v>
      </c>
      <c r="C5" s="8" t="s">
        <v>12</v>
      </c>
      <c r="D5" s="3" t="s">
        <v>50</v>
      </c>
    </row>
    <row r="6" spans="1:4" ht="30" customHeight="1" x14ac:dyDescent="0.2">
      <c r="A6" s="6"/>
      <c r="B6" s="8"/>
      <c r="C6" s="8"/>
      <c r="D6" s="7"/>
    </row>
    <row r="7" spans="1:4" ht="30" customHeight="1" x14ac:dyDescent="0.2">
      <c r="A7" s="8" t="s">
        <v>14</v>
      </c>
      <c r="B7" s="8" t="s">
        <v>16</v>
      </c>
      <c r="C7" s="8" t="s">
        <v>15</v>
      </c>
      <c r="D7" s="7"/>
    </row>
    <row r="8" spans="1:4" ht="30" customHeight="1" x14ac:dyDescent="0.2">
      <c r="A8" s="8"/>
      <c r="B8" s="8"/>
      <c r="C8" s="8"/>
      <c r="D8" s="7"/>
    </row>
    <row r="9" spans="1:4" ht="30" customHeight="1" x14ac:dyDescent="0.2">
      <c r="A9" s="6" t="s">
        <v>17</v>
      </c>
      <c r="B9" s="6" t="s">
        <v>18</v>
      </c>
      <c r="C9" s="6">
        <v>36020</v>
      </c>
      <c r="D9" s="7"/>
    </row>
    <row r="10" spans="1:4" ht="30" customHeight="1" x14ac:dyDescent="0.2">
      <c r="A10" s="6" t="s">
        <v>19</v>
      </c>
      <c r="B10" s="6" t="s">
        <v>21</v>
      </c>
      <c r="C10" s="6" t="s">
        <v>20</v>
      </c>
      <c r="D10" s="7"/>
    </row>
    <row r="11" spans="1:4" ht="30" customHeight="1" x14ac:dyDescent="0.2">
      <c r="A11" s="6" t="s">
        <v>22</v>
      </c>
      <c r="B11" s="6" t="s">
        <v>9</v>
      </c>
      <c r="C11" s="6" t="s">
        <v>23</v>
      </c>
      <c r="D11" s="7"/>
    </row>
    <row r="12" spans="1:4" ht="30" customHeight="1" x14ac:dyDescent="0.2">
      <c r="A12" s="6" t="s">
        <v>24</v>
      </c>
      <c r="B12" s="6" t="s">
        <v>26</v>
      </c>
      <c r="C12" s="6" t="s">
        <v>25</v>
      </c>
      <c r="D12" s="7"/>
    </row>
    <row r="13" spans="1:4" ht="30" customHeight="1" x14ac:dyDescent="0.2">
      <c r="A13" s="6" t="s">
        <v>27</v>
      </c>
      <c r="B13" s="6" t="s">
        <v>9</v>
      </c>
      <c r="C13" s="6" t="s">
        <v>28</v>
      </c>
      <c r="D13" s="7"/>
    </row>
    <row r="14" spans="1:4" ht="30" customHeight="1" x14ac:dyDescent="0.2">
      <c r="A14" s="6" t="s">
        <v>29</v>
      </c>
      <c r="B14" s="6" t="s">
        <v>9</v>
      </c>
      <c r="C14" s="6" t="s">
        <v>30</v>
      </c>
      <c r="D14" s="7"/>
    </row>
    <row r="15" spans="1:4" ht="30" customHeight="1" x14ac:dyDescent="0.2">
      <c r="A15" s="6" t="s">
        <v>31</v>
      </c>
      <c r="B15" s="6" t="s">
        <v>9</v>
      </c>
      <c r="C15" s="6" t="s">
        <v>32</v>
      </c>
      <c r="D15" s="7"/>
    </row>
    <row r="16" spans="1:4" ht="30" customHeight="1" x14ac:dyDescent="0.2">
      <c r="A16" s="6" t="s">
        <v>33</v>
      </c>
      <c r="B16" s="6" t="s">
        <v>16</v>
      </c>
      <c r="C16" s="6" t="s">
        <v>34</v>
      </c>
      <c r="D16" s="7"/>
    </row>
    <row r="17" spans="1:4" ht="30" customHeight="1" x14ac:dyDescent="0.2">
      <c r="A17" s="6" t="s">
        <v>35</v>
      </c>
      <c r="B17" s="6" t="s">
        <v>9</v>
      </c>
      <c r="C17" s="6" t="s">
        <v>36</v>
      </c>
      <c r="D17" s="7"/>
    </row>
    <row r="18" spans="1:4" ht="30" customHeight="1" x14ac:dyDescent="0.2">
      <c r="A18" s="6" t="s">
        <v>37</v>
      </c>
      <c r="B18" s="6" t="s">
        <v>9</v>
      </c>
      <c r="C18" s="6" t="s">
        <v>38</v>
      </c>
      <c r="D18" s="7"/>
    </row>
    <row r="19" spans="1:4" ht="30" customHeight="1" x14ac:dyDescent="0.2">
      <c r="A19" s="6" t="s">
        <v>39</v>
      </c>
      <c r="B19" s="6" t="s">
        <v>9</v>
      </c>
      <c r="C19" s="6" t="s">
        <v>40</v>
      </c>
      <c r="D19" s="7"/>
    </row>
    <row r="20" spans="1:4" ht="30" customHeight="1" x14ac:dyDescent="0.2">
      <c r="A20" s="6" t="s">
        <v>41</v>
      </c>
      <c r="B20" s="6" t="s">
        <v>52</v>
      </c>
      <c r="C20" s="6" t="s">
        <v>53</v>
      </c>
      <c r="D20" s="7"/>
    </row>
    <row r="21" spans="1:4" ht="30" customHeight="1" x14ac:dyDescent="0.2">
      <c r="A21" s="6" t="s">
        <v>42</v>
      </c>
      <c r="B21" s="6" t="s">
        <v>44</v>
      </c>
      <c r="C21" s="6" t="s">
        <v>43</v>
      </c>
      <c r="D21" s="7"/>
    </row>
    <row r="22" spans="1:4" x14ac:dyDescent="0.2">
      <c r="A22" s="6" t="s">
        <v>45</v>
      </c>
      <c r="B22" s="6" t="s">
        <v>44</v>
      </c>
      <c r="C22" s="6" t="s">
        <v>46</v>
      </c>
      <c r="D22" s="7"/>
    </row>
    <row r="23" spans="1:4" x14ac:dyDescent="0.2">
      <c r="A23" s="6" t="s">
        <v>47</v>
      </c>
      <c r="B23" s="6" t="s">
        <v>49</v>
      </c>
      <c r="C23" s="6" t="s">
        <v>48</v>
      </c>
      <c r="D23" s="7"/>
    </row>
    <row r="24" spans="1:4" x14ac:dyDescent="0.2">
      <c r="A24" s="7"/>
      <c r="B24" s="7"/>
      <c r="C24" s="7"/>
      <c r="D24" s="7"/>
    </row>
    <row r="25" spans="1:4" x14ac:dyDescent="0.2">
      <c r="A25" s="7"/>
      <c r="B25" s="7"/>
      <c r="C25" s="7"/>
      <c r="D25" s="7"/>
    </row>
    <row r="26" spans="1:4" x14ac:dyDescent="0.2">
      <c r="A26" s="7"/>
      <c r="B26" s="7"/>
      <c r="C26" s="7"/>
      <c r="D26" s="7"/>
    </row>
    <row r="27" spans="1:4" x14ac:dyDescent="0.2">
      <c r="A27" s="7"/>
      <c r="B27" s="7"/>
      <c r="C27" s="7"/>
      <c r="D27" s="7"/>
    </row>
    <row r="28" spans="1:4" x14ac:dyDescent="0.2">
      <c r="A28" s="7"/>
      <c r="B28" s="7"/>
      <c r="C28" s="7"/>
      <c r="D28" s="7"/>
    </row>
    <row r="29" spans="1:4" x14ac:dyDescent="0.2">
      <c r="A29" s="7"/>
      <c r="B29" s="7"/>
      <c r="C29" s="7"/>
      <c r="D29" s="7"/>
    </row>
    <row r="30" spans="1:4" x14ac:dyDescent="0.2">
      <c r="A30" s="7"/>
      <c r="B30" s="7"/>
      <c r="C30" s="7"/>
      <c r="D30" s="7"/>
    </row>
    <row r="31" spans="1:4" x14ac:dyDescent="0.2">
      <c r="A31" s="7"/>
      <c r="B31" s="7"/>
      <c r="C31" s="7"/>
      <c r="D31" s="7"/>
    </row>
  </sheetData>
  <mergeCells count="5">
    <mergeCell ref="C7:C8"/>
    <mergeCell ref="A7:A8"/>
    <mergeCell ref="C5:C6"/>
    <mergeCell ref="B5:B6"/>
    <mergeCell ref="B7:B8"/>
  </mergeCells>
  <phoneticPr fontId="1" type="noConversion"/>
  <pageMargins left="0.75" right="0.75" top="1" bottom="1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 enableFormatConditionsCalculation="0"/>
  <dimension ref="A1"/>
  <sheetViews>
    <sheetView workbookViewId="0"/>
  </sheetViews>
  <sheetFormatPr baseColWidth="10" defaultColWidth="8.83203125" defaultRowHeight="15" x14ac:dyDescent="0.2"/>
  <sheetData/>
  <pageMargins left="0.75" right="0.75" top="1" bottom="1" header="0.3" footer="0.3"/>
  <pageSetup orientation="portrait" horizontalDpi="4294967295" verticalDpi="429496729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 enableFormatConditionsCalculation="0"/>
  <dimension ref="A1"/>
  <sheetViews>
    <sheetView workbookViewId="0"/>
  </sheetViews>
  <sheetFormatPr baseColWidth="10" defaultColWidth="8.83203125" defaultRowHeight="15" x14ac:dyDescent="0.2"/>
  <sheetData/>
  <pageMargins left="0.75" right="0.75" top="1" bottom="1" header="0.3" footer="0.3"/>
  <pageSetup orientation="portrait" horizontalDpi="4294967295" verticalDpi="429496729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 enableFormatConditionsCalculation="0"/>
  <dimension ref="A1:P1"/>
  <sheetViews>
    <sheetView workbookViewId="0">
      <selection activeCell="P1" sqref="P1"/>
    </sheetView>
  </sheetViews>
  <sheetFormatPr baseColWidth="10" defaultColWidth="8.83203125" defaultRowHeight="15" x14ac:dyDescent="0.2"/>
  <sheetData>
    <row r="1" spans="1:16" x14ac:dyDescent="0.2">
      <c r="A1" t="e">
        <f>IF(Sheet1!1:1,"AAAAAH384QA=",0)</f>
        <v>#VALUE!</v>
      </c>
      <c r="B1" t="e">
        <f>AND(Sheet1!A1,"AAAAAH384QE=")</f>
        <v>#VALUE!</v>
      </c>
      <c r="C1" t="e">
        <f>AND(Sheet1!C1,"AAAAAH384QI=")</f>
        <v>#VALUE!</v>
      </c>
      <c r="D1" t="e">
        <f>AND(Sheet1!#REF!,"AAAAAH384QM=")</f>
        <v>#REF!</v>
      </c>
      <c r="E1" t="e">
        <f>AND(Sheet1!D1,"AAAAAH384QQ=")</f>
        <v>#VALUE!</v>
      </c>
      <c r="F1" t="e">
        <f>IF(Sheet1!A:A,"AAAAAH384QU=",0)</f>
        <v>#VALUE!</v>
      </c>
      <c r="G1" t="e">
        <f>IF(Sheet1!C:C,"AAAAAH384QY=",0)</f>
        <v>#VALUE!</v>
      </c>
      <c r="H1" t="e">
        <f>IF(Sheet1!#REF!,"AAAAAH384Qc=",0)</f>
        <v>#REF!</v>
      </c>
      <c r="I1" t="e">
        <f>IF(Sheet1!D:D,"AAAAAH384Qg=",0)</f>
        <v>#VALUE!</v>
      </c>
      <c r="J1">
        <f>IF(Sheet2!1:1,"AAAAAH384Qk=",0)</f>
        <v>0</v>
      </c>
      <c r="K1" t="e">
        <f>AND(Sheet2!A1,"AAAAAH384Qo=")</f>
        <v>#VALUE!</v>
      </c>
      <c r="L1">
        <f>IF(Sheet2!A:A,"AAAAAH384Qs=",0)</f>
        <v>0</v>
      </c>
      <c r="M1">
        <f>IF(Sheet3!1:1,"AAAAAH384Qw=",0)</f>
        <v>0</v>
      </c>
      <c r="N1" t="e">
        <f>AND(Sheet3!A1,"AAAAAH384Q0=")</f>
        <v>#VALUE!</v>
      </c>
      <c r="O1">
        <f>IF(Sheet3!A:A,"AAAAAH384Q4=",0)</f>
        <v>0</v>
      </c>
      <c r="P1" t="s">
        <v>2</v>
      </c>
    </row>
  </sheetData>
  <pageMargins left="0.75" right="0.75" top="1" bottom="1" header="0.3" footer="0.3"/>
  <pageSetup orientation="portrait" horizontalDpi="4294967295" verticalDpi="429496729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2016-07-28T16:59:53Z</dcterms:created>
  <dcterms:modified xsi:type="dcterms:W3CDTF">2018-03-30T16:48:40Z</dcterms:modified>
</cp:coreProperties>
</file>