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9226"/>
  <workbookPr filterPrivacy="1" codeName="ThisWorkbook" autoCompressPictures="0"/>
  <xr:revisionPtr revIDLastSave="0" documentId="13_ncr:1_{501C70C0-D5C8-4112-82E6-C4C08B7EB591}" xr6:coauthVersionLast="32" xr6:coauthVersionMax="32" xr10:uidLastSave="{00000000-0000-0000-0000-000000000000}"/>
  <bookViews>
    <workbookView xWindow="0" yWindow="0" windowWidth="23040" windowHeight="7344" xr2:uid="{00000000-000D-0000-FFFF-FFFF00000000}"/>
  </bookViews>
  <sheets>
    <sheet name="Sheet1" sheetId="1" r:id="rId1"/>
    <sheet name="Sheet2" sheetId="2" r:id="rId2"/>
    <sheet name="Sheet3" sheetId="3" r:id="rId3"/>
    <sheet name="DV-IDENTITY-0" sheetId="4" state="veryHidden" r:id="rId4"/>
  </sheets>
  <calcPr calcId="179017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1" i="4" l="1"/>
  <c r="B1" i="4"/>
  <c r="C1" i="4"/>
  <c r="D1" i="4"/>
  <c r="E1" i="4"/>
  <c r="F1" i="4"/>
  <c r="G1" i="4"/>
  <c r="H1" i="4"/>
  <c r="I1" i="4"/>
  <c r="J1" i="4"/>
  <c r="K1" i="4"/>
  <c r="L1" i="4"/>
  <c r="M1" i="4"/>
  <c r="N1" i="4"/>
  <c r="O1" i="4"/>
</calcChain>
</file>

<file path=xl/sharedStrings.xml><?xml version="1.0" encoding="utf-8"?>
<sst xmlns="http://schemas.openxmlformats.org/spreadsheetml/2006/main" count="34" uniqueCount="29">
  <si>
    <t>Company</t>
  </si>
  <si>
    <t>Catalog Number</t>
  </si>
  <si>
    <t>AAAAAH384Q8=</t>
  </si>
  <si>
    <t>Comments/Description</t>
  </si>
  <si>
    <t>Name of Material/ Equipment</t>
  </si>
  <si>
    <t>Novagen</t>
  </si>
  <si>
    <t xml:space="preserve">RosettaTM (DE3) pLysS cells </t>
  </si>
  <si>
    <t xml:space="preserve">LB starter culture </t>
  </si>
  <si>
    <t xml:space="preserve">LB medium </t>
  </si>
  <si>
    <t xml:space="preserve">IPTG </t>
  </si>
  <si>
    <t xml:space="preserve">IMAC buffer </t>
  </si>
  <si>
    <t xml:space="preserve">EDTA-free protease inhibitors </t>
  </si>
  <si>
    <t>Clonetech</t>
  </si>
  <si>
    <t xml:space="preserve">TALON resin </t>
  </si>
  <si>
    <t xml:space="preserve">Nickel sepharose </t>
  </si>
  <si>
    <t>GE Healthcare</t>
  </si>
  <si>
    <t xml:space="preserve">S200 16/60 column </t>
  </si>
  <si>
    <t>Glass bottom 8 well observation dish</t>
  </si>
  <si>
    <t>70956-3</t>
  </si>
  <si>
    <t>Sigma Aldrich</t>
  </si>
  <si>
    <t> PubChem Substance ID 329824407</t>
  </si>
  <si>
    <t>PubChem Substance ID:  24892250</t>
  </si>
  <si>
    <t>QIAGEN</t>
  </si>
  <si>
    <t>PubChem Substance ID 329815691</t>
  </si>
  <si>
    <t>Medicago</t>
  </si>
  <si>
    <t>09-1010-10</t>
  </si>
  <si>
    <t>Ibidi</t>
  </si>
  <si>
    <t xml:space="preserve">Ampicillin </t>
  </si>
  <si>
    <t>Chloramphenicol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</si>
</sst>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sz val="8"/>
      <name val="Calibri"/>
      <family val="2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2"/>
      <name val="Calibri"/>
      <family val="2"/>
      <scheme val="minor"/>
    </font>
    <font>
      <u/>
      <sz val="12"/>
      <name val="Calibri"/>
      <family val="2"/>
      <scheme val="minor"/>
    </font>
    <font>
      <b/>
      <sz val="12"/>
      <name val="Calibri"/>
      <family val="2"/>
      <scheme val="minor"/>
    </font>
    <font>
      <sz val="12"/>
      <color rgb="FF000000"/>
      <name val="Calibri"/>
      <family val="2"/>
      <scheme val="minor"/>
    </font>
    <font>
      <sz val="12"/>
      <color rgb="FF333333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13">
    <xf numFmtId="0" fontId="0" fillId="0" borderId="0" xfId="0"/>
    <xf numFmtId="49" fontId="2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/>
    <xf numFmtId="0" fontId="3" fillId="0" borderId="0" xfId="0" applyFont="1" applyBorder="1"/>
    <xf numFmtId="49" fontId="3" fillId="0" borderId="0" xfId="0" applyNumberFormat="1" applyFont="1" applyBorder="1" applyAlignment="1">
      <alignment wrapText="1"/>
    </xf>
    <xf numFmtId="0" fontId="5" fillId="0" borderId="0" xfId="0" applyFont="1" applyAlignment="1">
      <alignment horizontal="center"/>
    </xf>
    <xf numFmtId="49" fontId="5" fillId="0" borderId="0" xfId="0" applyNumberFormat="1" applyFont="1" applyBorder="1" applyAlignment="1">
      <alignment horizontal="center" wrapText="1"/>
    </xf>
    <xf numFmtId="0" fontId="5" fillId="0" borderId="0" xfId="1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5</xdr:row>
      <xdr:rowOff>0</xdr:rowOff>
    </xdr:from>
    <xdr:to>
      <xdr:col>2</xdr:col>
      <xdr:colOff>95250</xdr:colOff>
      <xdr:row>5</xdr:row>
      <xdr:rowOff>95250</xdr:rowOff>
    </xdr:to>
    <xdr:pic>
      <xdr:nvPicPr>
        <xdr:cNvPr id="2" name="Picture 1" descr="https://www.sigmaaldrich.com/content/dam/sigma-aldrich/head/search/external-link-icon.gif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19450" y="1905000"/>
          <a:ext cx="95250" cy="95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javascript:OpenWin('http://pubchem.ncbi.nlm.nih.gov/summary/summary.cgi?sid=329815691','height=600,width=800,scrollbars=yes,menubar=no,resizable=1,toolbar=no,status=no')" TargetMode="External"/><Relationship Id="rId1" Type="http://schemas.openxmlformats.org/officeDocument/2006/relationships/hyperlink" Target="javascript:OpenWin('http://pubchem.ncbi.nlm.nih.gov/summary/summary.cgi?sid=329824407','height=600,width=800,scrollbars=yes,menubar=no,resizable=1,toolbar=no,status=no')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E31"/>
  <sheetViews>
    <sheetView tabSelected="1" workbookViewId="0">
      <selection activeCell="C7" sqref="C7"/>
    </sheetView>
  </sheetViews>
  <sheetFormatPr defaultColWidth="8.88671875" defaultRowHeight="15.6" x14ac:dyDescent="0.3"/>
  <cols>
    <col min="1" max="1" width="47.21875" style="4" customWidth="1"/>
    <col min="2" max="2" width="17.44140625" style="4" customWidth="1"/>
    <col min="3" max="3" width="49.109375" style="4" customWidth="1"/>
    <col min="4" max="4" width="28.5546875" style="4" bestFit="1" customWidth="1"/>
    <col min="5" max="5" width="8.88671875" style="2"/>
    <col min="6" max="16384" width="8.88671875" style="3"/>
  </cols>
  <sheetData>
    <row r="1" spans="1:4" ht="30" customHeight="1" x14ac:dyDescent="0.3">
      <c r="A1" s="1" t="s">
        <v>4</v>
      </c>
      <c r="B1" s="1" t="s">
        <v>0</v>
      </c>
      <c r="C1" s="1" t="s">
        <v>1</v>
      </c>
      <c r="D1" s="1" t="s">
        <v>3</v>
      </c>
    </row>
    <row r="2" spans="1:4" ht="30" customHeight="1" x14ac:dyDescent="0.3">
      <c r="A2" s="5" t="s">
        <v>6</v>
      </c>
      <c r="B2" s="5" t="s">
        <v>5</v>
      </c>
      <c r="C2" s="5" t="s">
        <v>18</v>
      </c>
      <c r="D2" s="5"/>
    </row>
    <row r="3" spans="1:4" ht="30" customHeight="1" x14ac:dyDescent="0.3">
      <c r="A3" s="5" t="s">
        <v>27</v>
      </c>
      <c r="B3" s="6" t="s">
        <v>19</v>
      </c>
      <c r="C3" s="7" t="s">
        <v>20</v>
      </c>
      <c r="D3" s="5"/>
    </row>
    <row r="4" spans="1:4" ht="30" customHeight="1" x14ac:dyDescent="0.3">
      <c r="A4" s="8" t="s">
        <v>28</v>
      </c>
      <c r="B4" s="6" t="s">
        <v>19</v>
      </c>
      <c r="C4" s="8" t="s">
        <v>21</v>
      </c>
      <c r="D4" s="8"/>
    </row>
    <row r="5" spans="1:4" ht="30" customHeight="1" x14ac:dyDescent="0.3">
      <c r="A5" s="5" t="s">
        <v>7</v>
      </c>
      <c r="B5" s="6" t="s">
        <v>22</v>
      </c>
      <c r="C5" s="9"/>
      <c r="D5" s="5"/>
    </row>
    <row r="6" spans="1:4" ht="30" customHeight="1" x14ac:dyDescent="0.3">
      <c r="A6" s="5" t="s">
        <v>8</v>
      </c>
      <c r="B6" s="6" t="s">
        <v>22</v>
      </c>
      <c r="C6" s="10"/>
      <c r="D6" s="5"/>
    </row>
    <row r="7" spans="1:4" ht="30" customHeight="1" x14ac:dyDescent="0.3">
      <c r="A7" s="5" t="s">
        <v>9</v>
      </c>
      <c r="B7" s="6" t="s">
        <v>19</v>
      </c>
      <c r="C7" s="7" t="s">
        <v>23</v>
      </c>
      <c r="D7" s="5"/>
    </row>
    <row r="8" spans="1:4" ht="30" customHeight="1" x14ac:dyDescent="0.3">
      <c r="A8" s="5" t="s">
        <v>10</v>
      </c>
      <c r="B8" s="5" t="s">
        <v>24</v>
      </c>
      <c r="C8" s="5" t="s">
        <v>25</v>
      </c>
      <c r="D8" s="5"/>
    </row>
    <row r="9" spans="1:4" ht="30" customHeight="1" x14ac:dyDescent="0.3">
      <c r="A9" s="5" t="s">
        <v>11</v>
      </c>
      <c r="B9" s="6" t="s">
        <v>19</v>
      </c>
      <c r="C9" s="11">
        <v>11873580001</v>
      </c>
      <c r="D9" s="5"/>
    </row>
    <row r="10" spans="1:4" ht="30" customHeight="1" x14ac:dyDescent="0.3">
      <c r="A10" s="5" t="s">
        <v>13</v>
      </c>
      <c r="B10" s="5" t="s">
        <v>12</v>
      </c>
      <c r="C10" s="5"/>
      <c r="D10" s="5"/>
    </row>
    <row r="11" spans="1:4" ht="30" customHeight="1" x14ac:dyDescent="0.3">
      <c r="A11" s="5" t="s">
        <v>14</v>
      </c>
      <c r="B11" s="6" t="s">
        <v>15</v>
      </c>
      <c r="C11" s="5"/>
      <c r="D11" s="5"/>
    </row>
    <row r="12" spans="1:4" ht="30" customHeight="1" x14ac:dyDescent="0.3">
      <c r="A12" s="5" t="s">
        <v>16</v>
      </c>
      <c r="B12" s="6" t="s">
        <v>15</v>
      </c>
      <c r="C12" s="5"/>
      <c r="D12" s="5"/>
    </row>
    <row r="13" spans="1:4" ht="30" customHeight="1" x14ac:dyDescent="0.3">
      <c r="A13" s="5" t="s">
        <v>17</v>
      </c>
      <c r="B13" s="5" t="s">
        <v>26</v>
      </c>
      <c r="C13" s="12">
        <v>80827</v>
      </c>
      <c r="D13" s="5"/>
    </row>
    <row r="14" spans="1:4" ht="30" customHeight="1" x14ac:dyDescent="0.3">
      <c r="A14"/>
      <c r="B14"/>
      <c r="C14"/>
      <c r="D14"/>
    </row>
    <row r="15" spans="1:4" ht="30" customHeight="1" x14ac:dyDescent="0.3">
      <c r="A15"/>
      <c r="B15"/>
      <c r="C15"/>
      <c r="D15"/>
    </row>
    <row r="16" spans="1:4" ht="30" customHeight="1" x14ac:dyDescent="0.3">
      <c r="A16"/>
      <c r="B16"/>
      <c r="C16"/>
      <c r="D16"/>
    </row>
    <row r="17" spans="1:4" ht="30" customHeight="1" x14ac:dyDescent="0.3">
      <c r="A17"/>
      <c r="B17"/>
      <c r="C17"/>
      <c r="D17"/>
    </row>
    <row r="18" spans="1:4" ht="30" customHeight="1" x14ac:dyDescent="0.3">
      <c r="A18"/>
      <c r="B18"/>
      <c r="C18"/>
      <c r="D18"/>
    </row>
    <row r="19" spans="1:4" ht="30" customHeight="1" x14ac:dyDescent="0.3">
      <c r="A19"/>
      <c r="B19"/>
      <c r="C19"/>
      <c r="D19"/>
    </row>
    <row r="20" spans="1:4" ht="30" customHeight="1" x14ac:dyDescent="0.3">
      <c r="A20"/>
      <c r="B20"/>
      <c r="C20"/>
      <c r="D20"/>
    </row>
    <row r="21" spans="1:4" ht="30" customHeight="1" x14ac:dyDescent="0.3">
      <c r="A21"/>
      <c r="B21"/>
      <c r="C21"/>
      <c r="D21"/>
    </row>
    <row r="22" spans="1:4" x14ac:dyDescent="0.3">
      <c r="A22"/>
      <c r="B22"/>
      <c r="C22"/>
      <c r="D22"/>
    </row>
    <row r="23" spans="1:4" x14ac:dyDescent="0.3">
      <c r="A23"/>
      <c r="B23"/>
      <c r="C23"/>
      <c r="D23"/>
    </row>
    <row r="24" spans="1:4" x14ac:dyDescent="0.3">
      <c r="A24"/>
      <c r="B24"/>
      <c r="C24"/>
      <c r="D24"/>
    </row>
    <row r="25" spans="1:4" x14ac:dyDescent="0.3">
      <c r="A25"/>
      <c r="B25"/>
      <c r="C25"/>
      <c r="D25"/>
    </row>
    <row r="26" spans="1:4" x14ac:dyDescent="0.3">
      <c r="A26"/>
      <c r="B26"/>
      <c r="C26"/>
      <c r="D26"/>
    </row>
    <row r="27" spans="1:4" x14ac:dyDescent="0.3">
      <c r="A27"/>
      <c r="B27"/>
      <c r="C27"/>
      <c r="D27"/>
    </row>
    <row r="28" spans="1:4" x14ac:dyDescent="0.3">
      <c r="A28"/>
      <c r="B28"/>
      <c r="C28"/>
      <c r="D28"/>
    </row>
    <row r="29" spans="1:4" x14ac:dyDescent="0.3">
      <c r="A29"/>
      <c r="B29"/>
      <c r="C29"/>
      <c r="D29"/>
    </row>
    <row r="30" spans="1:4" x14ac:dyDescent="0.3">
      <c r="A30"/>
      <c r="B30"/>
      <c r="C30"/>
      <c r="D30"/>
    </row>
    <row r="31" spans="1:4" x14ac:dyDescent="0.3">
      <c r="A31"/>
      <c r="B31"/>
      <c r="C31"/>
      <c r="D31"/>
    </row>
  </sheetData>
  <phoneticPr fontId="1" type="noConversion"/>
  <hyperlinks>
    <hyperlink ref="C3" r:id="rId1" display="javascript:OpenWin('http://pubchem.ncbi.nlm.nih.gov/summary/summary.cgi?sid=329824407','height=600,width=800,scrollbars=yes,menubar=no,resizable=1,toolbar=no,status=no')" xr:uid="{00000000-0004-0000-0000-000000000000}"/>
    <hyperlink ref="C7" r:id="rId2" display="javascript:OpenWin('http://pubchem.ncbi.nlm.nih.gov/summary/summary.cgi?sid=329815691','height=600,width=800,scrollbars=yes,menubar=no,resizable=1,toolbar=no,status=no')" xr:uid="{00000000-0004-0000-0000-000001000000}"/>
  </hyperlinks>
  <pageMargins left="0.75" right="0.75" top="1" bottom="1" header="0.3" footer="0.3"/>
  <pageSetup orientation="portrait" r:id="rId3"/>
  <drawing r:id="rId4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"/>
  <sheetViews>
    <sheetView workbookViewId="0"/>
  </sheetViews>
  <sheetFormatPr defaultColWidth="8.88671875" defaultRowHeight="14.4" x14ac:dyDescent="0.3"/>
  <sheetData/>
  <pageMargins left="0.75" right="0.75" top="1" bottom="1" header="0.3" footer="0.3"/>
  <pageSetup orientation="portrait" horizontalDpi="4294967295" verticalDpi="4294967295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"/>
  <sheetViews>
    <sheetView workbookViewId="0"/>
  </sheetViews>
  <sheetFormatPr defaultColWidth="8.88671875" defaultRowHeight="14.4" x14ac:dyDescent="0.3"/>
  <sheetData/>
  <pageMargins left="0.75" right="0.75" top="1" bottom="1" header="0.3" footer="0.3"/>
  <pageSetup orientation="portrait" horizontalDpi="4294967295" verticalDpi="4294967295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A1:P1"/>
  <sheetViews>
    <sheetView workbookViewId="0">
      <selection activeCell="P1" sqref="P1"/>
    </sheetView>
  </sheetViews>
  <sheetFormatPr defaultColWidth="8.88671875" defaultRowHeight="14.4" x14ac:dyDescent="0.3"/>
  <sheetData>
    <row r="1" spans="1:16" x14ac:dyDescent="0.3">
      <c r="A1" t="e">
        <f>IF(Sheet1!1:1,"AAAAAH384QA=",0)</f>
        <v>#VALUE!</v>
      </c>
      <c r="B1" t="e">
        <f>AND(Sheet1!A1,"AAAAAH384QE=")</f>
        <v>#VALUE!</v>
      </c>
      <c r="C1" t="e">
        <f>AND(Sheet1!B1,"AAAAAH384QI=")</f>
        <v>#VALUE!</v>
      </c>
      <c r="D1" t="e">
        <f>AND(Sheet1!C1,"AAAAAH384QM=")</f>
        <v>#VALUE!</v>
      </c>
      <c r="E1" t="e">
        <f>AND(Sheet1!D1,"AAAAAH384QQ=")</f>
        <v>#VALUE!</v>
      </c>
      <c r="F1" t="e">
        <f>IF(Sheet1!A:A,"AAAAAH384QU=",0)</f>
        <v>#VALUE!</v>
      </c>
      <c r="G1" t="e">
        <f>IF(Sheet1!B:B,"AAAAAH384QY=",0)</f>
        <v>#VALUE!</v>
      </c>
      <c r="H1" t="e">
        <f>IF(Sheet1!C:C,"AAAAAH384Qc=",0)</f>
        <v>#VALUE!</v>
      </c>
      <c r="I1" t="e">
        <f>IF(Sheet1!D:D,"AAAAAH384Qg=",0)</f>
        <v>#VALUE!</v>
      </c>
      <c r="J1">
        <f>IF(Sheet2!1:1,"AAAAAH384Qk=",0)</f>
        <v>0</v>
      </c>
      <c r="K1" t="e">
        <f>AND(Sheet2!A1,"AAAAAH384Qo=")</f>
        <v>#VALUE!</v>
      </c>
      <c r="L1">
        <f>IF(Sheet2!A:A,"AAAAAH384Qs=",0)</f>
        <v>0</v>
      </c>
      <c r="M1">
        <f>IF(Sheet3!1:1,"AAAAAH384Qw=",0)</f>
        <v>0</v>
      </c>
      <c r="N1" t="e">
        <f>AND(Sheet3!A1,"AAAAAH384Q0=")</f>
        <v>#VALUE!</v>
      </c>
      <c r="O1">
        <f>IF(Sheet3!A:A,"AAAAAH384Q4=",0)</f>
        <v>0</v>
      </c>
      <c r="P1" t="s">
        <v>2</v>
      </c>
    </row>
  </sheetData>
  <pageMargins left="0.75" right="0.75" top="1" bottom="1" header="0.3" footer="0.3"/>
  <pageSetup orientation="portrait" horizontalDpi="4294967295" verticalDpi="429496729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2016-07-28T16:59:53Z</dcterms:created>
  <dcterms:modified xsi:type="dcterms:W3CDTF">2018-05-11T15:18:48Z</dcterms:modified>
</cp:coreProperties>
</file>