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 All Topics\JOVE 2018\Revize 2\"/>
    </mc:Choice>
  </mc:AlternateContent>
  <bookViews>
    <workbookView xWindow="0" yWindow="0" windowWidth="25200" windowHeight="11985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Sheet1!$B$2:$E$16</definedName>
  </definedName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<sst xmlns="http://schemas.openxmlformats.org/spreadsheetml/2006/main" count="58" uniqueCount="45">
  <si>
    <t>Company</t>
  </si>
  <si>
    <t>Catalog Number</t>
  </si>
  <si>
    <t>AAAAAH384Q8=</t>
  </si>
  <si>
    <t>Comments/Description</t>
  </si>
  <si>
    <t>Name of Material/ Equipment</t>
  </si>
  <si>
    <t>DMEM</t>
  </si>
  <si>
    <t>Polybrene</t>
  </si>
  <si>
    <t>Penicillin</t>
  </si>
  <si>
    <t>Streptomycin</t>
  </si>
  <si>
    <t>Gentamicin</t>
  </si>
  <si>
    <t>S9137</t>
  </si>
  <si>
    <t>Streptomycin sulfate salt powder</t>
  </si>
  <si>
    <t>PENICILIN G 1,0 DRASELNÁ SOĽ BIOTIKA</t>
  </si>
  <si>
    <t>BB Pharma AS, Prague, Czech Republic</t>
  </si>
  <si>
    <t>N/A</t>
  </si>
  <si>
    <t>Thermo Fisher Scientific, Waltham, MA, USA</t>
  </si>
  <si>
    <t>Polyscience, Warrington, PA, USA</t>
  </si>
  <si>
    <t>H9268</t>
  </si>
  <si>
    <t>Dr. Kulich Pharma, Hradec Králové, Czech Republic</t>
  </si>
  <si>
    <t xml:space="preserve">Fetal bovine serum (FBS) </t>
  </si>
  <si>
    <t>EDTA</t>
  </si>
  <si>
    <t>E5134</t>
  </si>
  <si>
    <t>Sigma-Aldrich (Merck, Kenilworth, NJ, USA)</t>
  </si>
  <si>
    <t>For media suplementation</t>
  </si>
  <si>
    <t>PBS</t>
  </si>
  <si>
    <t>APC anti-mouse/human CD11b Antibody, clone M1/70</t>
  </si>
  <si>
    <t>117310</t>
  </si>
  <si>
    <t>flow cytometry analysis</t>
  </si>
  <si>
    <t>APC anti-mouse CD11c Antibody, clone N418</t>
  </si>
  <si>
    <t>PE anti-mouse F4/80 Antibody, clone BM8</t>
  </si>
  <si>
    <t>BioLegend (San Diego, CA, USA)</t>
  </si>
  <si>
    <t>Prepared in-house by media facility of IMG ASCR, Prague, Czech Republic</t>
  </si>
  <si>
    <r>
      <t>KHCO</t>
    </r>
    <r>
      <rPr>
        <vertAlign val="subscript"/>
        <sz val="12"/>
        <color theme="1"/>
        <rFont val="Calibri"/>
        <family val="2"/>
        <scheme val="minor"/>
      </rPr>
      <t>3</t>
    </r>
  </si>
  <si>
    <r>
      <t>NH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charset val="238"/>
        <scheme val="minor"/>
      </rPr>
      <t>Cl</t>
    </r>
  </si>
  <si>
    <t>A9434</t>
  </si>
  <si>
    <t>Lachema, Brno, Czech Republic</t>
  </si>
  <si>
    <t>M-CSF</t>
  </si>
  <si>
    <t>GM-CSF</t>
  </si>
  <si>
    <t>PeproTech (Rocky Hill, NJ, USA)</t>
  </si>
  <si>
    <t>315-02</t>
  </si>
  <si>
    <t>315-03</t>
  </si>
  <si>
    <t>Polyethylenimine, linear, MW 25,000</t>
  </si>
  <si>
    <t>Hoechst 33258</t>
  </si>
  <si>
    <t>H1398</t>
  </si>
  <si>
    <r>
      <t xml:space="preserve">flow cytometry analysis use at 1-2 </t>
    </r>
    <r>
      <rPr>
        <sz val="12"/>
        <color theme="1"/>
        <rFont val="Calibri"/>
        <family val="2"/>
      </rPr>
      <t>µg/ml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</si>
</sst>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wrapText="1"/>
    </xf>
    <xf numFmtId="49" fontId="4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49" fontId="4" fillId="0" borderId="9" xfId="0" applyNumberFormat="1" applyFont="1" applyBorder="1" applyAlignment="1">
      <alignment wrapText="1"/>
    </xf>
    <xf numFmtId="49" fontId="4" fillId="0" borderId="10" xfId="0" applyNumberFormat="1" applyFont="1" applyBorder="1" applyAlignment="1">
      <alignment wrapText="1"/>
    </xf>
    <xf numFmtId="49" fontId="4" fillId="0" borderId="10" xfId="0" applyNumberFormat="1" applyFont="1" applyBorder="1" applyAlignment="1">
      <alignment horizontal="left" wrapText="1"/>
    </xf>
    <xf numFmtId="49" fontId="4" fillId="0" borderId="11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wrapText="1"/>
    </xf>
    <xf numFmtId="0" fontId="0" fillId="0" borderId="13" xfId="0" applyBorder="1"/>
    <xf numFmtId="49" fontId="2" fillId="0" borderId="7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49" fontId="2" fillId="0" borderId="9" xfId="0" applyNumberFormat="1" applyFont="1" applyBorder="1" applyAlignment="1">
      <alignment wrapText="1"/>
    </xf>
    <xf numFmtId="49" fontId="2" fillId="0" borderId="14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49" fontId="2" fillId="0" borderId="1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9"/>
  <sheetViews>
    <sheetView tabSelected="1" workbookViewId="0">
      <selection activeCell="H8" sqref="H8"/>
    </sheetView>
  </sheetViews>
  <sheetFormatPr defaultRowHeight="15.75" x14ac:dyDescent="0.25"/>
  <cols>
    <col min="2" max="2" width="31" style="6" customWidth="1"/>
    <col min="3" max="3" width="36.140625" style="6" customWidth="1"/>
    <col min="4" max="4" width="17" style="6" bestFit="1" customWidth="1"/>
    <col min="5" max="5" width="23.5703125" style="6" bestFit="1" customWidth="1"/>
  </cols>
  <sheetData>
    <row r="1" spans="2:5" ht="16.5" thickBot="1" x14ac:dyDescent="0.3"/>
    <row r="2" spans="2:5" s="1" customFormat="1" ht="32.25" thickBot="1" x14ac:dyDescent="0.3">
      <c r="B2" s="7" t="s">
        <v>4</v>
      </c>
      <c r="C2" s="2" t="s">
        <v>0</v>
      </c>
      <c r="D2" s="2" t="s">
        <v>1</v>
      </c>
      <c r="E2" s="8" t="s">
        <v>3</v>
      </c>
    </row>
    <row r="3" spans="2:5" ht="31.5" x14ac:dyDescent="0.25">
      <c r="B3" s="9" t="s">
        <v>5</v>
      </c>
      <c r="C3" s="4" t="s">
        <v>15</v>
      </c>
      <c r="D3" s="5">
        <v>15028</v>
      </c>
      <c r="E3" s="10"/>
    </row>
    <row r="4" spans="2:5" ht="31.5" x14ac:dyDescent="0.25">
      <c r="B4" s="9" t="s">
        <v>19</v>
      </c>
      <c r="C4" s="4" t="s">
        <v>15</v>
      </c>
      <c r="D4" s="3">
        <v>10270</v>
      </c>
      <c r="E4" s="12" t="s">
        <v>23</v>
      </c>
    </row>
    <row r="5" spans="2:5" ht="32.25" customHeight="1" x14ac:dyDescent="0.35">
      <c r="B5" s="9" t="s">
        <v>32</v>
      </c>
      <c r="C5" s="4" t="s">
        <v>35</v>
      </c>
      <c r="D5" s="3" t="s">
        <v>14</v>
      </c>
      <c r="E5" s="12"/>
    </row>
    <row r="6" spans="2:5" ht="34.5" customHeight="1" x14ac:dyDescent="0.35">
      <c r="B6" s="9" t="s">
        <v>33</v>
      </c>
      <c r="C6" s="4" t="s">
        <v>22</v>
      </c>
      <c r="D6" s="3" t="s">
        <v>34</v>
      </c>
      <c r="E6" s="12"/>
    </row>
    <row r="7" spans="2:5" ht="31.5" x14ac:dyDescent="0.25">
      <c r="B7" s="9" t="s">
        <v>7</v>
      </c>
      <c r="C7" s="4" t="s">
        <v>13</v>
      </c>
      <c r="D7" s="3" t="s">
        <v>14</v>
      </c>
      <c r="E7" s="10" t="s">
        <v>12</v>
      </c>
    </row>
    <row r="8" spans="2:5" ht="31.5" x14ac:dyDescent="0.25">
      <c r="B8" s="9" t="s">
        <v>8</v>
      </c>
      <c r="C8" s="4" t="s">
        <v>22</v>
      </c>
      <c r="D8" s="3" t="s">
        <v>10</v>
      </c>
      <c r="E8" s="10" t="s">
        <v>11</v>
      </c>
    </row>
    <row r="9" spans="2:5" ht="31.5" x14ac:dyDescent="0.25">
      <c r="B9" s="9" t="s">
        <v>9</v>
      </c>
      <c r="C9" s="4" t="s">
        <v>18</v>
      </c>
      <c r="D9" s="3" t="s">
        <v>14</v>
      </c>
      <c r="E9" s="10"/>
    </row>
    <row r="10" spans="2:5" ht="31.5" x14ac:dyDescent="0.25">
      <c r="B10" s="9" t="s">
        <v>41</v>
      </c>
      <c r="C10" s="4" t="s">
        <v>16</v>
      </c>
      <c r="D10" s="3">
        <v>23966</v>
      </c>
      <c r="E10" s="10"/>
    </row>
    <row r="11" spans="2:5" ht="31.5" x14ac:dyDescent="0.25">
      <c r="B11" s="9" t="s">
        <v>6</v>
      </c>
      <c r="C11" s="4" t="s">
        <v>22</v>
      </c>
      <c r="D11" s="4" t="s">
        <v>17</v>
      </c>
      <c r="E11" s="10"/>
    </row>
    <row r="12" spans="2:5" ht="31.5" x14ac:dyDescent="0.25">
      <c r="B12" s="11" t="s">
        <v>20</v>
      </c>
      <c r="C12" s="4" t="s">
        <v>22</v>
      </c>
      <c r="D12" s="3" t="s">
        <v>21</v>
      </c>
      <c r="E12" s="10"/>
    </row>
    <row r="13" spans="2:5" ht="32.25" customHeight="1" x14ac:dyDescent="0.25">
      <c r="B13" s="11" t="s">
        <v>24</v>
      </c>
      <c r="C13" s="4" t="s">
        <v>31</v>
      </c>
      <c r="D13" s="3" t="s">
        <v>14</v>
      </c>
      <c r="E13" s="10"/>
    </row>
    <row r="14" spans="2:5" ht="31.5" x14ac:dyDescent="0.25">
      <c r="B14" s="11" t="s">
        <v>25</v>
      </c>
      <c r="C14" s="4" t="s">
        <v>30</v>
      </c>
      <c r="D14" s="3">
        <v>101212</v>
      </c>
      <c r="E14" s="10" t="s">
        <v>27</v>
      </c>
    </row>
    <row r="15" spans="2:5" ht="31.5" x14ac:dyDescent="0.25">
      <c r="B15" s="11" t="s">
        <v>29</v>
      </c>
      <c r="C15" s="4" t="s">
        <v>30</v>
      </c>
      <c r="D15" s="3">
        <v>123110</v>
      </c>
      <c r="E15" s="10" t="s">
        <v>27</v>
      </c>
    </row>
    <row r="16" spans="2:5" ht="31.5" x14ac:dyDescent="0.25">
      <c r="B16" s="13" t="s">
        <v>28</v>
      </c>
      <c r="C16" s="14" t="s">
        <v>30</v>
      </c>
      <c r="D16" s="15" t="s">
        <v>26</v>
      </c>
      <c r="E16" s="16" t="s">
        <v>27</v>
      </c>
    </row>
    <row r="17" spans="1:5" x14ac:dyDescent="0.25">
      <c r="A17" s="18"/>
      <c r="B17" s="17" t="s">
        <v>36</v>
      </c>
      <c r="C17" s="17" t="s">
        <v>38</v>
      </c>
      <c r="D17" s="17" t="s">
        <v>39</v>
      </c>
      <c r="E17" s="20"/>
    </row>
    <row r="18" spans="1:5" x14ac:dyDescent="0.25">
      <c r="A18" s="18"/>
      <c r="B18" s="22" t="s">
        <v>37</v>
      </c>
      <c r="C18" s="23" t="s">
        <v>38</v>
      </c>
      <c r="D18" s="23" t="s">
        <v>40</v>
      </c>
      <c r="E18" s="24"/>
    </row>
    <row r="19" spans="1:5" ht="31.5" customHeight="1" thickBot="1" x14ac:dyDescent="0.3">
      <c r="A19" s="18"/>
      <c r="B19" s="19" t="s">
        <v>42</v>
      </c>
      <c r="C19" s="25" t="s">
        <v>15</v>
      </c>
      <c r="D19" s="25" t="s">
        <v>43</v>
      </c>
      <c r="E19" s="21" t="s">
        <v>44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>
        <f>IF(Sheet1!2:2,"AAAAAH384QA=",0)</f>
        <v>0</v>
      </c>
      <c r="B1" t="e">
        <f>AND(Sheet1!B2,"AAAAAH384QE=")</f>
        <v>#VALUE!</v>
      </c>
      <c r="C1" t="e">
        <f>AND(Sheet1!C2,"AAAAAH384QI=")</f>
        <v>#VALUE!</v>
      </c>
      <c r="D1" t="e">
        <f>AND(Sheet1!D2,"AAAAAH384QM=")</f>
        <v>#VALUE!</v>
      </c>
      <c r="E1" t="e">
        <f>AND(Sheet1!E2,"AAAAAH384QQ=")</f>
        <v>#VALUE!</v>
      </c>
      <c r="F1">
        <f>IF(Sheet1!B:B,"AAAAAH384QU=",0)</f>
        <v>0</v>
      </c>
      <c r="G1">
        <f>IF(Sheet1!C:C,"AAAAAH384QY=",0)</f>
        <v>0</v>
      </c>
      <c r="H1">
        <f>IF(Sheet1!D:D,"AAAAAH384Qc=",0)</f>
        <v>0</v>
      </c>
      <c r="I1">
        <f>IF(Sheet1!E:E,"AAAAAH384Qg=",0)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Tomas</cp:lastModifiedBy>
  <dcterms:created xsi:type="dcterms:W3CDTF">2012-02-23T18:29:07Z</dcterms:created>
  <dcterms:modified xsi:type="dcterms:W3CDTF">2018-05-24T20:10:34Z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