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35960" windowHeight="19700" tabRatio="500"/>
  </bookViews>
  <sheets>
    <sheet name="FR1" sheetId="1" r:id="rId1"/>
    <sheet name="FR2" sheetId="2" r:id="rId2"/>
    <sheet name="FR3" sheetId="3" r:id="rId3"/>
    <sheet name="FR4" sheetId="4" r:id="rId4"/>
    <sheet name="FR5" sheetId="5" r:id="rId5"/>
    <sheet name="FR6" sheetId="6" r:id="rId6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C14" i="6" l="1"/>
  <c r="D14" i="6"/>
  <c r="E14" i="6"/>
  <c r="F14" i="6"/>
  <c r="G14" i="6"/>
  <c r="H14" i="6"/>
  <c r="D13" i="6"/>
  <c r="E13" i="6"/>
  <c r="F13" i="6"/>
  <c r="G13" i="6"/>
  <c r="H13" i="6"/>
  <c r="C13" i="6"/>
  <c r="C14" i="5"/>
  <c r="D14" i="5"/>
  <c r="E14" i="5"/>
  <c r="F14" i="5"/>
  <c r="G14" i="5"/>
  <c r="H14" i="5"/>
  <c r="D13" i="5"/>
  <c r="E13" i="5"/>
  <c r="F13" i="5"/>
  <c r="G13" i="5"/>
  <c r="H13" i="5"/>
  <c r="C13" i="5"/>
  <c r="C14" i="4"/>
  <c r="D14" i="4"/>
  <c r="E14" i="4"/>
  <c r="F14" i="4"/>
  <c r="G14" i="4"/>
  <c r="H14" i="4"/>
  <c r="D13" i="4"/>
  <c r="E13" i="4"/>
  <c r="F13" i="4"/>
  <c r="G13" i="4"/>
  <c r="H13" i="4"/>
  <c r="C13" i="4"/>
  <c r="D14" i="3"/>
  <c r="E14" i="3"/>
  <c r="F14" i="3"/>
  <c r="G14" i="3"/>
  <c r="H14" i="3"/>
  <c r="E13" i="3"/>
  <c r="F13" i="3"/>
  <c r="G13" i="3"/>
  <c r="H13" i="3"/>
  <c r="D13" i="3"/>
  <c r="C14" i="3"/>
  <c r="C13" i="3"/>
  <c r="H14" i="2"/>
  <c r="H13" i="2"/>
  <c r="G14" i="2"/>
  <c r="G13" i="2"/>
  <c r="F14" i="2"/>
  <c r="F13" i="2"/>
  <c r="E14" i="2"/>
  <c r="E13" i="2"/>
  <c r="D14" i="2"/>
  <c r="D13" i="2"/>
  <c r="C14" i="2"/>
  <c r="C13" i="2"/>
  <c r="H14" i="1"/>
  <c r="H13" i="1"/>
  <c r="G14" i="1"/>
  <c r="G13" i="1"/>
  <c r="F14" i="1"/>
  <c r="F13" i="1"/>
  <c r="E14" i="1"/>
  <c r="E13" i="1"/>
  <c r="D14" i="1"/>
  <c r="D13" i="1"/>
  <c r="C14" i="1"/>
  <c r="C13" i="1"/>
  <c r="C15" i="6"/>
  <c r="D15" i="6"/>
  <c r="E15" i="6"/>
  <c r="F15" i="6"/>
  <c r="G15" i="6"/>
  <c r="H15" i="6"/>
  <c r="C16" i="6"/>
  <c r="D16" i="6"/>
  <c r="E16" i="6"/>
  <c r="F16" i="6"/>
  <c r="G16" i="6"/>
  <c r="H16" i="6"/>
  <c r="C17" i="6"/>
  <c r="D17" i="6"/>
  <c r="E17" i="6"/>
  <c r="F17" i="6"/>
  <c r="G17" i="6"/>
  <c r="C19" i="6"/>
  <c r="D19" i="6"/>
  <c r="E19" i="6"/>
  <c r="F19" i="6"/>
  <c r="G19" i="6"/>
  <c r="G15" i="5"/>
  <c r="G16" i="5"/>
  <c r="G19" i="5"/>
  <c r="F15" i="5"/>
  <c r="F16" i="5"/>
  <c r="F19" i="5"/>
  <c r="E15" i="5"/>
  <c r="E16" i="5"/>
  <c r="E19" i="5"/>
  <c r="D15" i="5"/>
  <c r="D16" i="5"/>
  <c r="D19" i="5"/>
  <c r="C15" i="5"/>
  <c r="C16" i="5"/>
  <c r="C19" i="5"/>
  <c r="G17" i="5"/>
  <c r="F17" i="5"/>
  <c r="E17" i="5"/>
  <c r="D17" i="5"/>
  <c r="C17" i="5"/>
  <c r="H16" i="5"/>
  <c r="H15" i="5"/>
  <c r="G15" i="3"/>
  <c r="G16" i="3"/>
  <c r="G19" i="3"/>
  <c r="F15" i="3"/>
  <c r="F16" i="3"/>
  <c r="F19" i="3"/>
  <c r="E15" i="3"/>
  <c r="E16" i="3"/>
  <c r="E19" i="3"/>
  <c r="D15" i="3"/>
  <c r="D16" i="3"/>
  <c r="D19" i="3"/>
  <c r="C15" i="3"/>
  <c r="C16" i="3"/>
  <c r="C19" i="3"/>
  <c r="G17" i="3"/>
  <c r="F17" i="3"/>
  <c r="E17" i="3"/>
  <c r="D17" i="3"/>
  <c r="C17" i="3"/>
  <c r="H16" i="3"/>
  <c r="H15" i="3"/>
  <c r="G15" i="2"/>
  <c r="G16" i="2"/>
  <c r="G19" i="2"/>
  <c r="F15" i="2"/>
  <c r="F16" i="2"/>
  <c r="F19" i="2"/>
  <c r="E15" i="2"/>
  <c r="E16" i="2"/>
  <c r="E19" i="2"/>
  <c r="D15" i="2"/>
  <c r="D16" i="2"/>
  <c r="D19" i="2"/>
  <c r="C15" i="2"/>
  <c r="C16" i="2"/>
  <c r="C19" i="2"/>
  <c r="G17" i="2"/>
  <c r="F17" i="2"/>
  <c r="E17" i="2"/>
  <c r="D17" i="2"/>
  <c r="C17" i="2"/>
  <c r="H16" i="2"/>
  <c r="H15" i="2"/>
  <c r="H16" i="1"/>
  <c r="H15" i="1"/>
  <c r="G15" i="4"/>
  <c r="G16" i="4"/>
  <c r="G19" i="4"/>
  <c r="F15" i="4"/>
  <c r="F16" i="4"/>
  <c r="F19" i="4"/>
  <c r="E15" i="4"/>
  <c r="E16" i="4"/>
  <c r="E19" i="4"/>
  <c r="D15" i="4"/>
  <c r="D16" i="4"/>
  <c r="D19" i="4"/>
  <c r="C15" i="4"/>
  <c r="C16" i="4"/>
  <c r="C19" i="4"/>
  <c r="G17" i="4"/>
  <c r="F17" i="4"/>
  <c r="E17" i="4"/>
  <c r="D17" i="4"/>
  <c r="C17" i="4"/>
  <c r="G15" i="1"/>
  <c r="G16" i="1"/>
  <c r="G19" i="1"/>
  <c r="D25" i="1"/>
  <c r="F15" i="1"/>
  <c r="F16" i="1"/>
  <c r="F19" i="1"/>
  <c r="D24" i="1"/>
  <c r="E15" i="1"/>
  <c r="E16" i="1"/>
  <c r="E19" i="1"/>
  <c r="D23" i="1"/>
  <c r="D15" i="1"/>
  <c r="D16" i="1"/>
  <c r="D19" i="1"/>
  <c r="D22" i="1"/>
  <c r="C15" i="1"/>
  <c r="C16" i="1"/>
  <c r="C19" i="1"/>
  <c r="D21" i="1"/>
  <c r="G17" i="1"/>
  <c r="C25" i="1"/>
  <c r="F17" i="1"/>
  <c r="C24" i="1"/>
  <c r="E17" i="1"/>
  <c r="C23" i="1"/>
  <c r="D17" i="1"/>
  <c r="C22" i="1"/>
  <c r="C17" i="1"/>
  <c r="C21" i="1"/>
</calcChain>
</file>

<file path=xl/sharedStrings.xml><?xml version="1.0" encoding="utf-8"?>
<sst xmlns="http://schemas.openxmlformats.org/spreadsheetml/2006/main" count="77" uniqueCount="15">
  <si>
    <t>OD600</t>
  </si>
  <si>
    <t>OD420</t>
  </si>
  <si>
    <t>Control</t>
  </si>
  <si>
    <t>Rep1</t>
  </si>
  <si>
    <t>Rep2</t>
  </si>
  <si>
    <t>B-Gal</t>
  </si>
  <si>
    <t>Fold Change</t>
  </si>
  <si>
    <t>Rep1-</t>
  </si>
  <si>
    <t>Avrerage Fold</t>
  </si>
  <si>
    <t>SE</t>
  </si>
  <si>
    <t>pDEST22</t>
  </si>
  <si>
    <t>pDEST32deltaDBD</t>
  </si>
  <si>
    <t>pDEST22+pDEST32deltaDBD:TF B</t>
  </si>
  <si>
    <t>pDEST22:TF A+pDEST32deltaDBD:TB B</t>
  </si>
  <si>
    <t>pDEST22:TF A+pDEST32deltaDBD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</si>
</sst>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"/>
    <numFmt numFmtId="166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right"/>
    </xf>
    <xf numFmtId="2" fontId="3" fillId="0" borderId="0" xfId="0" applyNumberFormat="1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'FR1'!$D$21:$D$25</c:f>
                <c:numCache>
                  <c:formatCode>General</c:formatCode>
                  <c:ptCount val="5"/>
                  <c:pt idx="0">
                    <c:v>0.0143274113157321</c:v>
                  </c:pt>
                  <c:pt idx="1">
                    <c:v>0.0200264245409043</c:v>
                  </c:pt>
                  <c:pt idx="2">
                    <c:v>0.00277810835948788</c:v>
                  </c:pt>
                  <c:pt idx="3">
                    <c:v>0.00805480216369715</c:v>
                  </c:pt>
                  <c:pt idx="4">
                    <c:v>0.259176092876121</c:v>
                  </c:pt>
                </c:numCache>
              </c:numRef>
            </c:plus>
            <c:minus>
              <c:numRef>
                <c:f>'FR1'!$D$21:$D$25</c:f>
                <c:numCache>
                  <c:formatCode>General</c:formatCode>
                  <c:ptCount val="5"/>
                  <c:pt idx="0">
                    <c:v>0.0143274113157321</c:v>
                  </c:pt>
                  <c:pt idx="1">
                    <c:v>0.0200264245409043</c:v>
                  </c:pt>
                  <c:pt idx="2">
                    <c:v>0.00277810835948788</c:v>
                  </c:pt>
                  <c:pt idx="3">
                    <c:v>0.00805480216369715</c:v>
                  </c:pt>
                  <c:pt idx="4">
                    <c:v>0.259176092876121</c:v>
                  </c:pt>
                </c:numCache>
              </c:numRef>
            </c:minus>
            <c:spPr>
              <a:ln>
                <a:solidFill>
                  <a:srgbClr val="FF6600"/>
                </a:solidFill>
              </a:ln>
            </c:spPr>
          </c:errBars>
          <c:cat>
            <c:strRef>
              <c:f>'FR1'!$B$21:$B$25</c:f>
              <c:strCache>
                <c:ptCount val="5"/>
                <c:pt idx="0">
                  <c:v>pDEST22</c:v>
                </c:pt>
                <c:pt idx="1">
                  <c:v>pDEST32deltaDBD</c:v>
                </c:pt>
                <c:pt idx="2">
                  <c:v>pDEST22+pDEST32deltaDBD:TF B</c:v>
                </c:pt>
                <c:pt idx="3">
                  <c:v>pDEST22:TF A+pDEST32deltaDBD</c:v>
                </c:pt>
                <c:pt idx="4">
                  <c:v>pDEST22:TF A+pDEST32deltaDBD:TB B</c:v>
                </c:pt>
              </c:strCache>
            </c:strRef>
          </c:cat>
          <c:val>
            <c:numRef>
              <c:f>'FR1'!$C$21:$C$25</c:f>
              <c:numCache>
                <c:formatCode>0.00</c:formatCode>
                <c:ptCount val="5"/>
                <c:pt idx="0">
                  <c:v>0.107392774343072</c:v>
                </c:pt>
                <c:pt idx="1">
                  <c:v>0.100983332018724</c:v>
                </c:pt>
                <c:pt idx="2">
                  <c:v>0.122731032494922</c:v>
                </c:pt>
                <c:pt idx="3">
                  <c:v>0.0527768735017381</c:v>
                </c:pt>
                <c:pt idx="4">
                  <c:v>4.141576961969005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082408"/>
        <c:axId val="2074356696"/>
      </c:barChart>
      <c:catAx>
        <c:axId val="2037082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074356696"/>
        <c:crossesAt val="0.0"/>
        <c:auto val="1"/>
        <c:lblAlgn val="ctr"/>
        <c:lblOffset val="100"/>
        <c:noMultiLvlLbl val="0"/>
      </c:catAx>
      <c:valAx>
        <c:axId val="2074356696"/>
        <c:scaling>
          <c:orientation val="minMax"/>
          <c:max val="5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 b="0"/>
                  <a:t>Fold Change</a:t>
                </a:r>
              </a:p>
            </c:rich>
          </c:tx>
          <c:layout>
            <c:manualLayout>
              <c:xMode val="edge"/>
              <c:yMode val="edge"/>
              <c:x val="0.0108191653786708"/>
              <c:y val="0.26223625123031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37082408"/>
        <c:crosses val="autoZero"/>
        <c:crossBetween val="between"/>
        <c:majorUnit val="1.0"/>
        <c:min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6</xdr:row>
      <xdr:rowOff>139700</xdr:rowOff>
    </xdr:from>
    <xdr:to>
      <xdr:col>22</xdr:col>
      <xdr:colOff>495300</xdr:colOff>
      <xdr:row>45</xdr:row>
      <xdr:rowOff>165100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D42" sqref="D42"/>
    </sheetView>
  </sheetViews>
  <sheetFormatPr baseColWidth="10" defaultRowHeight="15" x14ac:dyDescent="0"/>
  <cols>
    <col min="2" max="2" width="41.33203125" customWidth="1"/>
  </cols>
  <sheetData>
    <row r="1" spans="2:8">
      <c r="C1" t="s">
        <v>1</v>
      </c>
    </row>
    <row r="2" spans="2:8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8">
      <c r="B3" t="s">
        <v>7</v>
      </c>
      <c r="C3" s="5">
        <v>0.4</v>
      </c>
      <c r="D3" s="5">
        <v>0.35</v>
      </c>
      <c r="E3" s="5">
        <v>0.5</v>
      </c>
      <c r="F3" s="5">
        <v>0.2</v>
      </c>
      <c r="G3" s="5">
        <v>1.8</v>
      </c>
      <c r="H3" s="5">
        <v>0.7</v>
      </c>
    </row>
    <row r="4" spans="2:8">
      <c r="B4" t="s">
        <v>4</v>
      </c>
      <c r="C4" s="5">
        <v>0.5</v>
      </c>
      <c r="D4" s="5">
        <v>0.5</v>
      </c>
      <c r="E4" s="5">
        <v>0.5</v>
      </c>
      <c r="F4" s="5">
        <v>0.26</v>
      </c>
      <c r="G4" s="5">
        <v>1.95</v>
      </c>
      <c r="H4" s="5">
        <v>0.69</v>
      </c>
    </row>
    <row r="7" spans="2:8">
      <c r="C7" t="s">
        <v>0</v>
      </c>
    </row>
    <row r="8" spans="2:8">
      <c r="C8" s="1">
        <v>1</v>
      </c>
      <c r="D8" s="1">
        <v>2</v>
      </c>
      <c r="E8" s="1">
        <v>3</v>
      </c>
      <c r="F8" s="1">
        <v>4</v>
      </c>
      <c r="G8" s="1">
        <v>5</v>
      </c>
      <c r="H8" s="6" t="s">
        <v>2</v>
      </c>
    </row>
    <row r="9" spans="2:8">
      <c r="B9" t="s">
        <v>3</v>
      </c>
      <c r="C9" s="5">
        <v>5.1400000000000001E-2</v>
      </c>
      <c r="D9" s="5">
        <v>5.11E-2</v>
      </c>
      <c r="E9" s="5">
        <v>5.2999999999999999E-2</v>
      </c>
      <c r="F9" s="5">
        <v>4.9399999999999999E-2</v>
      </c>
      <c r="G9" s="5">
        <v>0.47649999999999998</v>
      </c>
      <c r="H9" s="5">
        <v>0.31559999999999999</v>
      </c>
    </row>
    <row r="10" spans="2:8">
      <c r="B10" t="s">
        <v>4</v>
      </c>
      <c r="C10" s="5">
        <v>5.1400000000000001E-2</v>
      </c>
      <c r="D10" s="5">
        <v>5.11E-2</v>
      </c>
      <c r="E10" s="5">
        <v>5.2999999999999999E-2</v>
      </c>
      <c r="F10" s="5">
        <v>4.9399999999999999E-2</v>
      </c>
      <c r="G10" s="5">
        <v>0.47649999999999998</v>
      </c>
      <c r="H10" s="5">
        <v>0.30599999999999999</v>
      </c>
    </row>
    <row r="12" spans="2:8">
      <c r="B12" t="s">
        <v>5</v>
      </c>
    </row>
    <row r="13" spans="2:8">
      <c r="C13" s="4">
        <f t="shared" ref="C13:H13" si="0">1000*C3/660*0.1*C9</f>
        <v>3.1151515151515152E-3</v>
      </c>
      <c r="D13" s="4">
        <f t="shared" si="0"/>
        <v>2.7098484848484851E-3</v>
      </c>
      <c r="E13" s="4">
        <f t="shared" si="0"/>
        <v>4.015151515151515E-3</v>
      </c>
      <c r="F13" s="4">
        <f t="shared" si="0"/>
        <v>1.4969696969696969E-3</v>
      </c>
      <c r="G13" s="4">
        <f t="shared" si="0"/>
        <v>0.12995454545454543</v>
      </c>
      <c r="H13" s="4">
        <f t="shared" si="0"/>
        <v>3.3472727272727272E-2</v>
      </c>
    </row>
    <row r="14" spans="2:8">
      <c r="C14" s="4">
        <f>1000*C4/660*0.1*C10</f>
        <v>3.893939393939394E-3</v>
      </c>
      <c r="D14" s="4">
        <f>1000*D4/660*0.1*D10</f>
        <v>3.8712121212121212E-3</v>
      </c>
      <c r="E14" s="4">
        <f>1000*E4/660*0.1*E10</f>
        <v>4.015151515151515E-3</v>
      </c>
      <c r="F14" s="4">
        <f>1000*F4/660*0.1*F10</f>
        <v>1.9460606060606063E-3</v>
      </c>
      <c r="G14" s="4">
        <f>1000*G4/660*0.1*G10</f>
        <v>0.14078409090909091</v>
      </c>
      <c r="H14" s="4">
        <f>1000*H4/660*0.1*H10</f>
        <v>3.1990909090909091E-2</v>
      </c>
    </row>
    <row r="15" spans="2:8">
      <c r="B15" t="s">
        <v>6</v>
      </c>
      <c r="C15" s="4">
        <f>C13/H13</f>
        <v>9.3065363027340212E-2</v>
      </c>
      <c r="D15" s="4">
        <f>D13/H13</f>
        <v>8.0956907477820028E-2</v>
      </c>
      <c r="E15" s="4">
        <f>E13/H13</f>
        <v>0.11995292413543364</v>
      </c>
      <c r="F15" s="4">
        <f>F13/H13</f>
        <v>4.4722071338040917E-2</v>
      </c>
      <c r="G15" s="4">
        <f>G13/H13</f>
        <v>3.882400869092884</v>
      </c>
      <c r="H15" s="4">
        <f>H13/H13</f>
        <v>1</v>
      </c>
    </row>
    <row r="16" spans="2:8">
      <c r="C16" s="4">
        <f>C14/H14</f>
        <v>0.12172018565880459</v>
      </c>
      <c r="D16" s="4">
        <f>D14/H14</f>
        <v>0.12100975655962869</v>
      </c>
      <c r="E16" s="4">
        <f>E14/H14</f>
        <v>0.1255091408544094</v>
      </c>
      <c r="F16" s="4">
        <f>F14/H14</f>
        <v>6.0831675665435264E-2</v>
      </c>
      <c r="G16" s="4">
        <f>G14/H14</f>
        <v>4.4007530548451266</v>
      </c>
      <c r="H16" s="4">
        <f>H14/H14</f>
        <v>1</v>
      </c>
    </row>
    <row r="17" spans="1:8">
      <c r="B17" t="s">
        <v>8</v>
      </c>
      <c r="C17" s="4">
        <f>AVERAGE(C15:C16)</f>
        <v>0.1073927743430724</v>
      </c>
      <c r="D17" s="4">
        <f t="shared" ref="D17:G17" si="1">AVERAGE(D15:D16)</f>
        <v>0.10098333201872436</v>
      </c>
      <c r="E17" s="4">
        <f t="shared" si="1"/>
        <v>0.12273103249492151</v>
      </c>
      <c r="F17" s="4">
        <f t="shared" si="1"/>
        <v>5.277687350173809E-2</v>
      </c>
      <c r="G17" s="4">
        <f t="shared" si="1"/>
        <v>4.1415769619690055</v>
      </c>
      <c r="H17" s="4"/>
    </row>
    <row r="18" spans="1:8">
      <c r="C18" s="4"/>
      <c r="D18" s="4"/>
      <c r="E18" s="4"/>
      <c r="F18" s="4"/>
      <c r="G18" s="4"/>
    </row>
    <row r="19" spans="1:8">
      <c r="B19" t="s">
        <v>9</v>
      </c>
      <c r="C19" s="4">
        <f>STDEV(C15:C16)/SQRT(2)</f>
        <v>1.4327411315732135E-2</v>
      </c>
      <c r="D19" s="4">
        <f t="shared" ref="D19:G19" si="2">STDEV(D15:D16)/SQRT(2)</f>
        <v>2.0026424540904308E-2</v>
      </c>
      <c r="E19" s="4">
        <f t="shared" si="2"/>
        <v>2.7781083594878783E-3</v>
      </c>
      <c r="F19" s="4">
        <f t="shared" si="2"/>
        <v>8.0548021636971563E-3</v>
      </c>
      <c r="G19" s="4">
        <f t="shared" si="2"/>
        <v>0.25917609287612131</v>
      </c>
    </row>
    <row r="20" spans="1:8">
      <c r="C20" s="4"/>
      <c r="D20" s="4"/>
      <c r="E20" s="4"/>
      <c r="F20" s="4"/>
      <c r="G20" s="4"/>
    </row>
    <row r="21" spans="1:8">
      <c r="A21">
        <v>1</v>
      </c>
      <c r="B21" t="s">
        <v>10</v>
      </c>
      <c r="C21" s="4">
        <f>C17</f>
        <v>0.1073927743430724</v>
      </c>
      <c r="D21" s="4">
        <f>C19</f>
        <v>1.4327411315732135E-2</v>
      </c>
    </row>
    <row r="22" spans="1:8">
      <c r="A22">
        <v>2</v>
      </c>
      <c r="B22" t="s">
        <v>11</v>
      </c>
      <c r="C22" s="4">
        <f>D17</f>
        <v>0.10098333201872436</v>
      </c>
      <c r="D22" s="4">
        <f>D19</f>
        <v>2.0026424540904308E-2</v>
      </c>
    </row>
    <row r="23" spans="1:8">
      <c r="A23">
        <v>3</v>
      </c>
      <c r="B23" t="s">
        <v>12</v>
      </c>
      <c r="C23" s="4">
        <f>E17</f>
        <v>0.12273103249492151</v>
      </c>
      <c r="D23" s="4">
        <f>E19</f>
        <v>2.7781083594878783E-3</v>
      </c>
    </row>
    <row r="24" spans="1:8">
      <c r="A24">
        <v>4</v>
      </c>
      <c r="B24" t="s">
        <v>14</v>
      </c>
      <c r="C24" s="4">
        <f>F17</f>
        <v>5.277687350173809E-2</v>
      </c>
      <c r="D24" s="4">
        <f>F19</f>
        <v>8.0548021636971563E-3</v>
      </c>
    </row>
    <row r="25" spans="1:8">
      <c r="A25">
        <v>5</v>
      </c>
      <c r="B25" t="s">
        <v>13</v>
      </c>
      <c r="C25" s="4">
        <f>G17</f>
        <v>4.1415769619690055</v>
      </c>
      <c r="D25" s="4">
        <f>G19</f>
        <v>0.25917609287612131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C9" sqref="C9"/>
    </sheetView>
  </sheetViews>
  <sheetFormatPr baseColWidth="10" defaultRowHeight="15" x14ac:dyDescent="0"/>
  <sheetData>
    <row r="1" spans="2:8">
      <c r="C1" t="s">
        <v>1</v>
      </c>
    </row>
    <row r="2" spans="2:8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8">
      <c r="B3" t="s">
        <v>7</v>
      </c>
      <c r="C3">
        <v>0.08</v>
      </c>
      <c r="D3">
        <v>0.06</v>
      </c>
      <c r="E3">
        <v>0.06</v>
      </c>
      <c r="F3">
        <v>0.06</v>
      </c>
      <c r="G3">
        <v>7.0000000000000007E-2</v>
      </c>
      <c r="H3">
        <v>0.86280000000000001</v>
      </c>
    </row>
    <row r="4" spans="2:8">
      <c r="B4" t="s">
        <v>4</v>
      </c>
      <c r="C4">
        <v>0.05</v>
      </c>
      <c r="D4">
        <v>0.05</v>
      </c>
      <c r="E4">
        <v>0.05</v>
      </c>
      <c r="F4">
        <v>0.05</v>
      </c>
      <c r="G4">
        <v>7.0000000000000007E-2</v>
      </c>
      <c r="H4">
        <v>0.59330000000000005</v>
      </c>
    </row>
    <row r="7" spans="2:8">
      <c r="C7" t="s">
        <v>0</v>
      </c>
    </row>
    <row r="8" spans="2:8">
      <c r="C8" s="1">
        <v>1</v>
      </c>
      <c r="D8" s="1">
        <v>2</v>
      </c>
      <c r="E8" s="1">
        <v>3</v>
      </c>
      <c r="F8" s="1">
        <v>4</v>
      </c>
      <c r="G8" s="1">
        <v>5</v>
      </c>
      <c r="H8" s="1" t="s">
        <v>2</v>
      </c>
    </row>
    <row r="9" spans="2:8">
      <c r="B9" t="s">
        <v>3</v>
      </c>
      <c r="C9">
        <v>5.04E-2</v>
      </c>
      <c r="D9">
        <v>5.0500000000000003E-2</v>
      </c>
      <c r="E9">
        <v>4.9700000000000001E-2</v>
      </c>
      <c r="F9">
        <v>4.99E-2</v>
      </c>
      <c r="G9">
        <v>4.9099999999999998E-2</v>
      </c>
      <c r="H9">
        <v>0.36099999999999999</v>
      </c>
    </row>
    <row r="10" spans="2:8">
      <c r="B10" t="s">
        <v>4</v>
      </c>
      <c r="C10">
        <v>5.04E-2</v>
      </c>
      <c r="D10">
        <v>5.0500000000000003E-2</v>
      </c>
      <c r="E10">
        <v>4.9700000000000001E-2</v>
      </c>
      <c r="F10">
        <v>4.99E-2</v>
      </c>
      <c r="G10">
        <v>4.9099999999999998E-2</v>
      </c>
      <c r="H10">
        <v>0.3261</v>
      </c>
    </row>
    <row r="12" spans="2:8">
      <c r="B12" t="s">
        <v>5</v>
      </c>
    </row>
    <row r="13" spans="2:8">
      <c r="C13" s="4">
        <f>1000*C3/660*0.1*C9</f>
        <v>6.1090909090909099E-4</v>
      </c>
      <c r="D13" s="4">
        <f>1000*D3/660*0.1*D9</f>
        <v>4.5909090909090921E-4</v>
      </c>
      <c r="E13" s="4">
        <f>1000*E3/660*0.1*E9</f>
        <v>4.5181818181818192E-4</v>
      </c>
      <c r="F13" s="4">
        <f>1000*F3/660*0.1*F9</f>
        <v>4.5363636363636369E-4</v>
      </c>
      <c r="G13" s="4">
        <f>1000*G3/660*0.1*G9</f>
        <v>5.2075757575757579E-4</v>
      </c>
      <c r="H13" s="4">
        <f>1000*H3/660*0.1*H9</f>
        <v>4.7192545454545452E-2</v>
      </c>
    </row>
    <row r="14" spans="2:8">
      <c r="C14" s="4">
        <f>1000*C4/560*0.1*C10</f>
        <v>4.5000000000000004E-4</v>
      </c>
      <c r="D14" s="4">
        <f>1000*D4/660*0.1*D10</f>
        <v>3.8257575757575762E-4</v>
      </c>
      <c r="E14" s="4">
        <f>1000*E4/660*0.1*E10</f>
        <v>3.7651515151515151E-4</v>
      </c>
      <c r="F14" s="4">
        <f>1000*F4/660*0.1*F10</f>
        <v>3.7803030303030306E-4</v>
      </c>
      <c r="G14" s="4">
        <f>1000*G4/660*0.1*G10</f>
        <v>5.2075757575757579E-4</v>
      </c>
      <c r="H14" s="4">
        <f>1000*H4/660*0.1*H10</f>
        <v>2.9314413636363643E-2</v>
      </c>
    </row>
    <row r="15" spans="2:8">
      <c r="B15" t="s">
        <v>6</v>
      </c>
      <c r="C15" s="4">
        <f>C13/H13</f>
        <v>1.2945033691761799E-2</v>
      </c>
      <c r="D15" s="4">
        <f>D13/H13</f>
        <v>9.7280387118150423E-3</v>
      </c>
      <c r="E15" s="4">
        <f>E13/H13</f>
        <v>9.5739311678654983E-3</v>
      </c>
      <c r="F15" s="4">
        <f>F13/H13</f>
        <v>9.612458053852883E-3</v>
      </c>
      <c r="G15" s="4">
        <f>G13/H13</f>
        <v>1.1034742261553893E-2</v>
      </c>
      <c r="H15" s="4">
        <f>H13/H13</f>
        <v>1</v>
      </c>
    </row>
    <row r="16" spans="2:8">
      <c r="C16" s="4">
        <f>C14/H14</f>
        <v>1.5350810204908505E-2</v>
      </c>
      <c r="D16" s="4">
        <f>D14/H14</f>
        <v>1.3050772985654538E-2</v>
      </c>
      <c r="E16" s="4">
        <f>E14/H14</f>
        <v>1.2844028067069909E-2</v>
      </c>
      <c r="F16" s="4">
        <f>F14/H14</f>
        <v>1.2895714296716067E-2</v>
      </c>
      <c r="G16" s="4">
        <f>G14/H14</f>
        <v>1.7764557129384018E-2</v>
      </c>
      <c r="H16" s="4">
        <f>H14/H14</f>
        <v>1</v>
      </c>
    </row>
    <row r="17" spans="2:8">
      <c r="B17" t="s">
        <v>8</v>
      </c>
      <c r="C17" s="4">
        <f>AVERAGE(C15:C16)</f>
        <v>1.4147921948335151E-2</v>
      </c>
      <c r="D17" s="4">
        <f t="shared" ref="D17:G17" si="0">AVERAGE(D15:D16)</f>
        <v>1.1389405848734789E-2</v>
      </c>
      <c r="E17" s="4">
        <f t="shared" si="0"/>
        <v>1.1208979617467703E-2</v>
      </c>
      <c r="F17" s="4">
        <f t="shared" si="0"/>
        <v>1.1254086175284474E-2</v>
      </c>
      <c r="G17" s="4">
        <f t="shared" si="0"/>
        <v>1.4399649695468955E-2</v>
      </c>
      <c r="H17" s="4"/>
    </row>
    <row r="18" spans="2:8">
      <c r="C18" s="4"/>
      <c r="D18" s="4"/>
      <c r="E18" s="4"/>
      <c r="F18" s="4"/>
      <c r="G18" s="4"/>
    </row>
    <row r="19" spans="2:8">
      <c r="B19" t="s">
        <v>9</v>
      </c>
      <c r="C19" s="4">
        <f>STDEV(C15:C16)/SQRT(2)</f>
        <v>1.2028882565733529E-3</v>
      </c>
      <c r="D19" s="4">
        <f t="shared" ref="D19:G19" si="1">STDEV(D15:D16)/SQRT(2)</f>
        <v>1.6613671369197474E-3</v>
      </c>
      <c r="E19" s="4">
        <f t="shared" si="1"/>
        <v>1.6350484496022053E-3</v>
      </c>
      <c r="F19" s="4">
        <f t="shared" si="1"/>
        <v>1.6416281214315922E-3</v>
      </c>
      <c r="G19" s="4">
        <f t="shared" si="1"/>
        <v>3.3649074339150626E-3</v>
      </c>
    </row>
    <row r="20" spans="2:8">
      <c r="C20" s="3"/>
      <c r="D20" s="3"/>
      <c r="E20" s="3"/>
      <c r="F20" s="3"/>
      <c r="G20" s="3"/>
      <c r="H20" s="3"/>
    </row>
    <row r="21" spans="2:8">
      <c r="C21" s="3"/>
      <c r="D21" s="3"/>
      <c r="E21" s="3"/>
      <c r="F21" s="3"/>
      <c r="G21" s="3"/>
      <c r="H21" s="3"/>
    </row>
    <row r="24" spans="2:8">
      <c r="C24" s="3"/>
      <c r="D24" s="3"/>
      <c r="E24" s="3"/>
      <c r="F24" s="3"/>
      <c r="G24" s="3"/>
      <c r="H24" s="3"/>
    </row>
    <row r="25" spans="2:8">
      <c r="C25" s="3"/>
      <c r="D25" s="3"/>
      <c r="E25" s="3"/>
      <c r="F25" s="3"/>
      <c r="G25" s="3"/>
      <c r="H25" s="3"/>
    </row>
    <row r="28" spans="2:8">
      <c r="C28" s="3"/>
      <c r="D28" s="3"/>
      <c r="E28" s="3"/>
      <c r="F28" s="3"/>
      <c r="G28" s="3"/>
    </row>
    <row r="29" spans="2:8">
      <c r="C29" s="3"/>
      <c r="D29" s="3"/>
      <c r="E29" s="3"/>
      <c r="F29" s="3"/>
      <c r="G29" s="3"/>
    </row>
    <row r="31" spans="2:8">
      <c r="C31" s="3"/>
      <c r="D31" s="3"/>
      <c r="E31" s="3"/>
      <c r="F31" s="3"/>
      <c r="G31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E31" sqref="E31"/>
    </sheetView>
  </sheetViews>
  <sheetFormatPr baseColWidth="10" defaultRowHeight="15" x14ac:dyDescent="0"/>
  <sheetData>
    <row r="1" spans="2:9">
      <c r="C1" t="s">
        <v>1</v>
      </c>
    </row>
    <row r="2" spans="2:9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9">
      <c r="B3" t="s">
        <v>7</v>
      </c>
      <c r="C3" s="4">
        <v>0.06</v>
      </c>
      <c r="D3" s="4">
        <v>0.06</v>
      </c>
      <c r="E3" s="4">
        <v>0.06</v>
      </c>
      <c r="F3" s="4">
        <v>0.06</v>
      </c>
      <c r="G3" s="4">
        <v>6.7699999999999996E-2</v>
      </c>
      <c r="H3" s="4">
        <v>0.74870000000000003</v>
      </c>
    </row>
    <row r="4" spans="2:9">
      <c r="B4" t="s">
        <v>4</v>
      </c>
      <c r="C4" s="4">
        <v>0.05</v>
      </c>
      <c r="D4" s="4">
        <v>0.05</v>
      </c>
      <c r="E4" s="4">
        <v>0.05</v>
      </c>
      <c r="F4" s="4">
        <v>0.05</v>
      </c>
      <c r="G4" s="4">
        <v>0.06</v>
      </c>
      <c r="H4" s="4">
        <v>0.49330000000000002</v>
      </c>
    </row>
    <row r="5" spans="2:9">
      <c r="C5" s="4"/>
      <c r="D5" s="4"/>
      <c r="E5" s="4"/>
      <c r="F5" s="4"/>
      <c r="G5" s="4"/>
      <c r="H5" s="4"/>
    </row>
    <row r="6" spans="2:9">
      <c r="C6" s="4"/>
      <c r="D6" s="4"/>
      <c r="E6" s="4"/>
      <c r="F6" s="4"/>
      <c r="G6" s="4"/>
      <c r="H6" s="4"/>
    </row>
    <row r="7" spans="2:9">
      <c r="C7" s="4" t="s">
        <v>0</v>
      </c>
      <c r="D7" s="4"/>
      <c r="E7" s="4"/>
      <c r="F7" s="4"/>
      <c r="G7" s="4"/>
      <c r="H7" s="4"/>
    </row>
    <row r="8" spans="2:9">
      <c r="C8" s="4">
        <v>1</v>
      </c>
      <c r="D8" s="7">
        <v>2</v>
      </c>
      <c r="E8" s="7">
        <v>3</v>
      </c>
      <c r="F8" s="7">
        <v>4</v>
      </c>
      <c r="G8" s="7">
        <v>5</v>
      </c>
      <c r="H8" s="7" t="s">
        <v>2</v>
      </c>
      <c r="I8" s="1"/>
    </row>
    <row r="9" spans="2:9">
      <c r="B9" t="s">
        <v>3</v>
      </c>
      <c r="C9" s="4">
        <v>6.5699999999999995E-2</v>
      </c>
      <c r="D9" s="4">
        <v>4.8000000000000001E-2</v>
      </c>
      <c r="E9" s="4">
        <v>4.9299999999999997E-2</v>
      </c>
      <c r="F9" s="4">
        <v>4.9299999999999997E-2</v>
      </c>
      <c r="G9" s="4">
        <v>4.8099999999999997E-2</v>
      </c>
      <c r="H9" s="4">
        <v>0.32855000000000001</v>
      </c>
    </row>
    <row r="10" spans="2:9">
      <c r="B10" t="s">
        <v>4</v>
      </c>
      <c r="C10" s="4">
        <v>6.5699999999999995E-2</v>
      </c>
      <c r="D10" s="4">
        <v>4.8000000000000001E-2</v>
      </c>
      <c r="E10" s="4">
        <v>4.9299999999999997E-2</v>
      </c>
      <c r="F10" s="4">
        <v>4.9299999999999997E-2</v>
      </c>
      <c r="G10" s="4">
        <v>4.8099999999999997E-2</v>
      </c>
      <c r="H10" s="4">
        <v>0.28549999999999998</v>
      </c>
    </row>
    <row r="12" spans="2:9">
      <c r="B12" t="s">
        <v>5</v>
      </c>
    </row>
    <row r="13" spans="2:9">
      <c r="C13" s="4">
        <f>1000*C3/660*0.1*C9</f>
        <v>5.9727272727272732E-4</v>
      </c>
      <c r="D13" s="4">
        <f>1000*D3/660*0.1*D9</f>
        <v>4.3636363636363642E-4</v>
      </c>
      <c r="E13" s="4">
        <f t="shared" ref="E13:H14" si="0">1000*E3/660*0.1*E9</f>
        <v>4.4818181818181822E-4</v>
      </c>
      <c r="F13" s="4">
        <f t="shared" si="0"/>
        <v>4.4818181818181822E-4</v>
      </c>
      <c r="G13" s="4">
        <f t="shared" si="0"/>
        <v>4.9338939393939391E-4</v>
      </c>
      <c r="H13" s="4">
        <f t="shared" si="0"/>
        <v>3.7270512878787881E-2</v>
      </c>
    </row>
    <row r="14" spans="2:9">
      <c r="C14" s="4">
        <f>1000*C4/660*0.1*C10</f>
        <v>4.9772727272727273E-4</v>
      </c>
      <c r="D14" s="4">
        <f>1000*D4/660*0.1*D10</f>
        <v>3.6363636363636367E-4</v>
      </c>
      <c r="E14" s="4">
        <f t="shared" si="0"/>
        <v>3.7348484848484845E-4</v>
      </c>
      <c r="F14" s="4">
        <f t="shared" si="0"/>
        <v>3.7348484848484845E-4</v>
      </c>
      <c r="G14" s="4">
        <f t="shared" si="0"/>
        <v>4.3727272727272728E-4</v>
      </c>
      <c r="H14" s="4">
        <f t="shared" si="0"/>
        <v>2.133896212121212E-2</v>
      </c>
    </row>
    <row r="15" spans="2:9">
      <c r="B15" t="s">
        <v>6</v>
      </c>
      <c r="C15" s="4">
        <f>C13/H13</f>
        <v>1.6025342318609703E-2</v>
      </c>
      <c r="D15" s="4">
        <f>D13/H13</f>
        <v>1.1708012652865536E-2</v>
      </c>
      <c r="E15" s="4">
        <f>E13/H13</f>
        <v>1.2025104662213976E-2</v>
      </c>
      <c r="F15" s="4">
        <f>F13/H13</f>
        <v>1.2025104662213976E-2</v>
      </c>
      <c r="G15" s="4">
        <f>G13/H13</f>
        <v>1.3238062903615186E-2</v>
      </c>
      <c r="H15" s="4">
        <f>H13/H13</f>
        <v>1</v>
      </c>
    </row>
    <row r="16" spans="2:9">
      <c r="C16" s="4">
        <f>C14/H14</f>
        <v>2.3324811670784307E-2</v>
      </c>
      <c r="D16" s="4">
        <f>D14/H14</f>
        <v>1.7040958298289909E-2</v>
      </c>
      <c r="E16" s="4">
        <f>E14/H14</f>
        <v>1.7502484252201921E-2</v>
      </c>
      <c r="F16" s="4">
        <f>F14/H14</f>
        <v>1.7502484252201921E-2</v>
      </c>
      <c r="G16" s="4">
        <f>G14/H14</f>
        <v>2.0491752353693611E-2</v>
      </c>
      <c r="H16" s="4">
        <f>H14/H14</f>
        <v>1</v>
      </c>
    </row>
    <row r="17" spans="2:8">
      <c r="B17" t="s">
        <v>8</v>
      </c>
      <c r="C17" s="4">
        <f>AVERAGE(C15:C16)</f>
        <v>1.9675076994697005E-2</v>
      </c>
      <c r="D17" s="4">
        <f t="shared" ref="D17:G17" si="1">AVERAGE(D15:D16)</f>
        <v>1.4374485475577722E-2</v>
      </c>
      <c r="E17" s="4">
        <f t="shared" si="1"/>
        <v>1.4763794457207949E-2</v>
      </c>
      <c r="F17" s="4">
        <f t="shared" si="1"/>
        <v>1.4763794457207949E-2</v>
      </c>
      <c r="G17" s="4">
        <f t="shared" si="1"/>
        <v>1.6864907628654398E-2</v>
      </c>
      <c r="H17" s="4"/>
    </row>
    <row r="18" spans="2:8">
      <c r="C18" s="4"/>
      <c r="D18" s="4"/>
      <c r="E18" s="4"/>
      <c r="F18" s="4"/>
      <c r="G18" s="4"/>
    </row>
    <row r="19" spans="2:8">
      <c r="B19" t="s">
        <v>9</v>
      </c>
      <c r="C19" s="4">
        <f>STDEV(C15:C16)/SQRT(2)</f>
        <v>3.649734676087299E-3</v>
      </c>
      <c r="D19" s="4">
        <f t="shared" ref="D19:G19" si="2">STDEV(D15:D16)/SQRT(2)</f>
        <v>2.6664728227121862E-3</v>
      </c>
      <c r="E19" s="4">
        <f t="shared" si="2"/>
        <v>2.7386897949939755E-3</v>
      </c>
      <c r="F19" s="4">
        <f t="shared" si="2"/>
        <v>2.7386897949939755E-3</v>
      </c>
      <c r="G19" s="4">
        <f t="shared" si="2"/>
        <v>3.6268447250392198E-3</v>
      </c>
    </row>
    <row r="21" spans="2:8">
      <c r="C21" s="3"/>
      <c r="D21" s="3"/>
      <c r="E21" s="3"/>
      <c r="F21" s="3"/>
      <c r="G21" s="3"/>
    </row>
    <row r="22" spans="2:8">
      <c r="C22" s="3"/>
      <c r="D22" s="3"/>
      <c r="E22" s="3"/>
      <c r="F22" s="3"/>
      <c r="G22" s="3"/>
    </row>
    <row r="24" spans="2:8">
      <c r="C24" s="3"/>
      <c r="D24" s="3"/>
      <c r="E24" s="3"/>
      <c r="F24" s="3"/>
      <c r="G24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I25" sqref="I25"/>
    </sheetView>
  </sheetViews>
  <sheetFormatPr baseColWidth="10" defaultRowHeight="15" x14ac:dyDescent="0"/>
  <cols>
    <col min="2" max="2" width="17" customWidth="1"/>
  </cols>
  <sheetData>
    <row r="1" spans="2:9">
      <c r="C1" t="s">
        <v>1</v>
      </c>
    </row>
    <row r="2" spans="2:9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9">
      <c r="B3" t="s">
        <v>7</v>
      </c>
      <c r="C3">
        <v>0.4</v>
      </c>
      <c r="D3">
        <v>0.35</v>
      </c>
      <c r="E3">
        <v>0.4</v>
      </c>
      <c r="F3">
        <v>0.55000000000000004</v>
      </c>
      <c r="G3">
        <v>0.8</v>
      </c>
      <c r="H3">
        <v>0.8</v>
      </c>
    </row>
    <row r="4" spans="2:9">
      <c r="B4" t="s">
        <v>4</v>
      </c>
      <c r="C4">
        <v>0.5</v>
      </c>
      <c r="D4">
        <v>0.5</v>
      </c>
      <c r="E4">
        <v>0.5</v>
      </c>
      <c r="F4">
        <v>0.5</v>
      </c>
      <c r="G4">
        <v>0.6</v>
      </c>
      <c r="H4">
        <v>0.47</v>
      </c>
    </row>
    <row r="7" spans="2:9">
      <c r="C7" t="s">
        <v>0</v>
      </c>
    </row>
    <row r="8" spans="2:9">
      <c r="C8">
        <v>1</v>
      </c>
      <c r="D8">
        <v>2</v>
      </c>
      <c r="E8">
        <v>3</v>
      </c>
      <c r="F8">
        <v>4</v>
      </c>
      <c r="G8">
        <v>5</v>
      </c>
      <c r="H8" s="1" t="s">
        <v>2</v>
      </c>
      <c r="I8" s="1"/>
    </row>
    <row r="9" spans="2:9">
      <c r="B9" t="s">
        <v>3</v>
      </c>
      <c r="C9" s="5">
        <v>6.13E-2</v>
      </c>
      <c r="D9" s="5">
        <v>4.9299999999999997E-2</v>
      </c>
      <c r="E9" s="5">
        <v>4.9000000000000002E-2</v>
      </c>
      <c r="F9" s="5">
        <v>5.0200000000000002E-2</v>
      </c>
      <c r="G9" s="5">
        <v>0.46510000000000001</v>
      </c>
      <c r="H9" s="5">
        <v>0.29622999999999999</v>
      </c>
    </row>
    <row r="10" spans="2:9">
      <c r="B10" t="s">
        <v>4</v>
      </c>
      <c r="C10" s="5">
        <v>6.13E-2</v>
      </c>
      <c r="D10" s="5">
        <v>4.9299999999999997E-2</v>
      </c>
      <c r="E10" s="5">
        <v>4.9000000000000002E-2</v>
      </c>
      <c r="F10" s="5">
        <v>5.0200000000000002E-2</v>
      </c>
      <c r="G10" s="5">
        <v>0.46510000000000001</v>
      </c>
      <c r="H10" s="5">
        <v>0.32623000000000002</v>
      </c>
    </row>
    <row r="12" spans="2:9">
      <c r="B12" t="s">
        <v>5</v>
      </c>
    </row>
    <row r="13" spans="2:9">
      <c r="C13" s="4">
        <f>1000*C3/660*0.1*C9</f>
        <v>3.7151515151515151E-3</v>
      </c>
      <c r="D13" s="4">
        <f t="shared" ref="D13:H14" si="0">1000*D3/660*0.1*D9</f>
        <v>2.6143939393939394E-3</v>
      </c>
      <c r="E13" s="4">
        <f t="shared" si="0"/>
        <v>2.9696969696969698E-3</v>
      </c>
      <c r="F13" s="4">
        <f t="shared" si="0"/>
        <v>4.183333333333334E-3</v>
      </c>
      <c r="G13" s="4">
        <f t="shared" si="0"/>
        <v>5.6375757575757579E-2</v>
      </c>
      <c r="H13" s="4">
        <f t="shared" si="0"/>
        <v>3.590666666666667E-2</v>
      </c>
    </row>
    <row r="14" spans="2:9">
      <c r="C14" s="4">
        <f>1000*C4/660*0.1*C10</f>
        <v>4.6439393939393938E-3</v>
      </c>
      <c r="D14" s="4">
        <f t="shared" si="0"/>
        <v>3.7348484848484845E-3</v>
      </c>
      <c r="E14" s="4">
        <f t="shared" si="0"/>
        <v>3.7121212121212122E-3</v>
      </c>
      <c r="F14" s="4">
        <f t="shared" si="0"/>
        <v>3.8030303030303033E-3</v>
      </c>
      <c r="G14" s="4">
        <f t="shared" si="0"/>
        <v>4.2281818181818184E-2</v>
      </c>
      <c r="H14" s="4">
        <f t="shared" si="0"/>
        <v>2.3231530303030306E-2</v>
      </c>
    </row>
    <row r="15" spans="2:9">
      <c r="B15" t="s">
        <v>6</v>
      </c>
      <c r="C15" s="4">
        <f>C13/H13</f>
        <v>0.10346690071903587</v>
      </c>
      <c r="D15" s="4">
        <f>D13/H13</f>
        <v>7.2810822671572753E-2</v>
      </c>
      <c r="E15" s="4">
        <f>E13/H13</f>
        <v>8.2706005468723628E-2</v>
      </c>
      <c r="F15" s="4">
        <f>F13/H13</f>
        <v>0.11650575566282957</v>
      </c>
      <c r="G15" s="4">
        <f>G13/H13</f>
        <v>1.5700638017756472</v>
      </c>
      <c r="H15" s="3"/>
    </row>
    <row r="16" spans="2:9">
      <c r="C16" s="4">
        <f>C14/H14</f>
        <v>0.19989812695781137</v>
      </c>
      <c r="D16" s="4">
        <f>D14/H14</f>
        <v>0.16076635659086622</v>
      </c>
      <c r="E16" s="4">
        <f>E14/H14</f>
        <v>0.1597880623316926</v>
      </c>
      <c r="F16" s="4">
        <f>F14/H14</f>
        <v>0.16370123936838712</v>
      </c>
      <c r="G16" s="4">
        <f>G14/H14</f>
        <v>1.820018639766618</v>
      </c>
    </row>
    <row r="17" spans="2:9">
      <c r="B17" t="s">
        <v>8</v>
      </c>
      <c r="C17" s="4">
        <f>AVERAGE(C15:C16)</f>
        <v>0.15168251383842363</v>
      </c>
      <c r="D17" s="4">
        <f t="shared" ref="D17:G17" si="1">AVERAGE(D15:D16)</f>
        <v>0.11678858963121949</v>
      </c>
      <c r="E17" s="4">
        <f t="shared" si="1"/>
        <v>0.12124703390020811</v>
      </c>
      <c r="F17" s="4">
        <f t="shared" si="1"/>
        <v>0.14010349751560836</v>
      </c>
      <c r="G17" s="4">
        <f t="shared" si="1"/>
        <v>1.6950412207711327</v>
      </c>
    </row>
    <row r="18" spans="2:9">
      <c r="C18" s="4"/>
      <c r="D18" s="4"/>
      <c r="E18" s="4"/>
      <c r="F18" s="4"/>
      <c r="G18" s="4"/>
    </row>
    <row r="19" spans="2:9">
      <c r="B19" t="s">
        <v>9</v>
      </c>
      <c r="C19" s="4">
        <f>STDEV(C15:C16)/SQRT(2)</f>
        <v>4.8215613119387733E-2</v>
      </c>
      <c r="D19" s="4">
        <f t="shared" ref="D19:G19" si="2">STDEV(D15:D16)/SQRT(2)</f>
        <v>4.3977766959646725E-2</v>
      </c>
      <c r="E19" s="4">
        <f t="shared" si="2"/>
        <v>3.8541028431484527E-2</v>
      </c>
      <c r="F19" s="4">
        <f t="shared" si="2"/>
        <v>2.3597741852778745E-2</v>
      </c>
      <c r="G19" s="4">
        <f t="shared" si="2"/>
        <v>0.12497741899548542</v>
      </c>
    </row>
    <row r="20" spans="2:9">
      <c r="C20" s="3"/>
      <c r="D20" s="3"/>
      <c r="E20" s="3"/>
      <c r="F20" s="3"/>
      <c r="G20" s="3"/>
      <c r="H20" s="3"/>
    </row>
    <row r="21" spans="2:9">
      <c r="C21" s="3"/>
      <c r="D21" s="3"/>
      <c r="E21" s="3"/>
      <c r="F21" s="3"/>
      <c r="G21" s="3"/>
      <c r="H21" s="3"/>
      <c r="I21" s="2"/>
    </row>
    <row r="22" spans="2:9">
      <c r="I22" s="2"/>
    </row>
    <row r="24" spans="2:9">
      <c r="C24" s="3"/>
      <c r="D24" s="3"/>
      <c r="E24" s="3"/>
      <c r="F24" s="3"/>
      <c r="G24" s="3"/>
      <c r="H24" s="3"/>
    </row>
    <row r="25" spans="2:9">
      <c r="C25" s="3"/>
      <c r="D25" s="3"/>
      <c r="E25" s="3"/>
      <c r="F25" s="3"/>
      <c r="G25" s="3"/>
      <c r="H25" s="3"/>
    </row>
    <row r="28" spans="2:9">
      <c r="C28" s="3"/>
      <c r="D28" s="3"/>
      <c r="E28" s="3"/>
      <c r="F28" s="3"/>
      <c r="G28" s="3"/>
    </row>
    <row r="29" spans="2:9">
      <c r="C29" s="3"/>
      <c r="D29" s="3"/>
      <c r="E29" s="3"/>
      <c r="F29" s="3"/>
      <c r="G29" s="3"/>
    </row>
    <row r="31" spans="2:9">
      <c r="C31" s="3"/>
      <c r="D31" s="3"/>
      <c r="E31" s="3"/>
      <c r="F31" s="3"/>
      <c r="G31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G14" sqref="G14"/>
    </sheetView>
  </sheetViews>
  <sheetFormatPr baseColWidth="10" defaultRowHeight="15" x14ac:dyDescent="0"/>
  <sheetData>
    <row r="1" spans="2:8">
      <c r="C1" t="s">
        <v>1</v>
      </c>
    </row>
    <row r="2" spans="2:8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8">
      <c r="B3" t="s">
        <v>7</v>
      </c>
      <c r="C3">
        <v>0.06</v>
      </c>
      <c r="D3">
        <v>0.06</v>
      </c>
      <c r="E3">
        <v>0.06</v>
      </c>
      <c r="F3">
        <v>0.06</v>
      </c>
      <c r="G3">
        <v>0.06</v>
      </c>
      <c r="H3">
        <v>0.87409999999999999</v>
      </c>
    </row>
    <row r="4" spans="2:8">
      <c r="B4" t="s">
        <v>4</v>
      </c>
      <c r="C4">
        <v>0.05</v>
      </c>
      <c r="D4">
        <v>0.05</v>
      </c>
      <c r="E4">
        <v>0.05</v>
      </c>
      <c r="F4">
        <v>0.05</v>
      </c>
      <c r="G4">
        <v>0.04</v>
      </c>
      <c r="H4">
        <v>0.44169999999999998</v>
      </c>
    </row>
    <row r="7" spans="2:8">
      <c r="C7" t="s">
        <v>0</v>
      </c>
    </row>
    <row r="8" spans="2:8">
      <c r="C8">
        <v>1</v>
      </c>
      <c r="D8">
        <v>2</v>
      </c>
      <c r="E8">
        <v>3</v>
      </c>
      <c r="F8">
        <v>4</v>
      </c>
      <c r="G8">
        <v>5</v>
      </c>
      <c r="H8" t="s">
        <v>2</v>
      </c>
    </row>
    <row r="9" spans="2:8">
      <c r="B9" t="s">
        <v>3</v>
      </c>
      <c r="C9" s="4">
        <v>4.9200000000000001E-2</v>
      </c>
      <c r="D9" s="4">
        <v>4.8800000000000003E-2</v>
      </c>
      <c r="E9" s="4">
        <v>4.8899999999999999E-2</v>
      </c>
      <c r="F9" s="4">
        <v>5.0099999999999999E-2</v>
      </c>
      <c r="G9" s="4">
        <v>4.8599999999999997E-2</v>
      </c>
      <c r="H9" s="4">
        <v>0.3029</v>
      </c>
    </row>
    <row r="10" spans="2:8">
      <c r="B10" t="s">
        <v>4</v>
      </c>
      <c r="C10" s="4">
        <v>4.9200000000000001E-2</v>
      </c>
      <c r="D10" s="4">
        <v>4.8800000000000003E-2</v>
      </c>
      <c r="E10" s="4">
        <v>4.8899999999999999E-2</v>
      </c>
      <c r="F10" s="4">
        <v>5.0099999999999999E-2</v>
      </c>
      <c r="G10" s="4">
        <v>4.8599999999999997E-2</v>
      </c>
      <c r="H10" s="4">
        <v>0.2979</v>
      </c>
    </row>
    <row r="12" spans="2:8">
      <c r="B12" t="s">
        <v>5</v>
      </c>
    </row>
    <row r="13" spans="2:8">
      <c r="C13" s="4">
        <f>1000*C3/660*0.1*C9</f>
        <v>4.4727272727272736E-4</v>
      </c>
      <c r="D13" s="4">
        <f t="shared" ref="D13:H14" si="0">1000*D3/660*0.1*D9</f>
        <v>4.4363636363636372E-4</v>
      </c>
      <c r="E13" s="4">
        <f t="shared" si="0"/>
        <v>4.4454545454545457E-4</v>
      </c>
      <c r="F13" s="4">
        <f t="shared" si="0"/>
        <v>4.5545454545454551E-4</v>
      </c>
      <c r="G13" s="4">
        <f t="shared" si="0"/>
        <v>4.4181818181818184E-4</v>
      </c>
      <c r="H13" s="4">
        <f t="shared" si="0"/>
        <v>4.0115892424242426E-2</v>
      </c>
    </row>
    <row r="14" spans="2:8">
      <c r="C14" s="4">
        <f>1000*C4/660*0.1*C10</f>
        <v>3.7272727272727273E-4</v>
      </c>
      <c r="D14" s="4">
        <f t="shared" si="0"/>
        <v>3.6969696969696973E-4</v>
      </c>
      <c r="E14" s="4">
        <f t="shared" si="0"/>
        <v>3.7045454545454545E-4</v>
      </c>
      <c r="F14" s="4">
        <f t="shared" si="0"/>
        <v>3.7954545454545457E-4</v>
      </c>
      <c r="G14" s="4">
        <f t="shared" si="0"/>
        <v>2.9454545454545456E-4</v>
      </c>
      <c r="H14" s="4">
        <f t="shared" si="0"/>
        <v>1.993673181818182E-2</v>
      </c>
    </row>
    <row r="15" spans="2:8">
      <c r="B15" t="s">
        <v>6</v>
      </c>
      <c r="C15" s="4">
        <f>C13/H13</f>
        <v>1.1149514574987645E-2</v>
      </c>
      <c r="D15" s="4">
        <f>D13/H13</f>
        <v>1.1058868115028396E-2</v>
      </c>
      <c r="E15" s="4">
        <f>E13/H13</f>
        <v>1.1081529730018205E-2</v>
      </c>
      <c r="F15" s="4">
        <f>F13/H13</f>
        <v>1.1353469109895955E-2</v>
      </c>
      <c r="G15" s="4">
        <f>G13/H13</f>
        <v>1.1013544885048769E-2</v>
      </c>
      <c r="H15" s="4">
        <f>H13/H13</f>
        <v>1</v>
      </c>
    </row>
    <row r="16" spans="2:8">
      <c r="C16" s="4">
        <f>C14/H14</f>
        <v>1.8695505167369227E-2</v>
      </c>
      <c r="D16" s="4">
        <f>D14/H14</f>
        <v>1.8543509190398749E-2</v>
      </c>
      <c r="E16" s="4">
        <f>E14/H14</f>
        <v>1.8581508184641368E-2</v>
      </c>
      <c r="F16" s="4">
        <f>F14/H14</f>
        <v>1.9037496115552811E-2</v>
      </c>
      <c r="G16" s="4">
        <f>G14/H14</f>
        <v>1.4774008961530806E-2</v>
      </c>
      <c r="H16" s="4">
        <f>H14/H14</f>
        <v>1</v>
      </c>
    </row>
    <row r="17" spans="2:8">
      <c r="B17" t="s">
        <v>8</v>
      </c>
      <c r="C17" s="4">
        <f>AVERAGE(C15:C16)</f>
        <v>1.4922509871178435E-2</v>
      </c>
      <c r="D17" s="4">
        <f t="shared" ref="D17:G17" si="1">AVERAGE(D15:D16)</f>
        <v>1.4801188652713572E-2</v>
      </c>
      <c r="E17" s="4">
        <f t="shared" si="1"/>
        <v>1.4831518957329787E-2</v>
      </c>
      <c r="F17" s="4">
        <f t="shared" si="1"/>
        <v>1.5195482612724383E-2</v>
      </c>
      <c r="G17" s="4">
        <f t="shared" si="1"/>
        <v>1.2893776923289788E-2</v>
      </c>
      <c r="H17" s="4"/>
    </row>
    <row r="18" spans="2:8">
      <c r="C18" s="4"/>
      <c r="D18" s="4"/>
      <c r="E18" s="4"/>
      <c r="F18" s="4"/>
      <c r="G18" s="4"/>
    </row>
    <row r="19" spans="2:8">
      <c r="B19" t="s">
        <v>9</v>
      </c>
      <c r="C19" s="4">
        <f>STDEV(C15:C16)/SQRT(2)</f>
        <v>3.7729952961907919E-3</v>
      </c>
      <c r="D19" s="4">
        <f t="shared" ref="D19:G19" si="2">STDEV(D15:D16)/SQRT(2)</f>
        <v>3.7423205376851767E-3</v>
      </c>
      <c r="E19" s="4">
        <f t="shared" si="2"/>
        <v>3.7499892273115776E-3</v>
      </c>
      <c r="F19" s="4">
        <f t="shared" si="2"/>
        <v>3.8420135028284239E-3</v>
      </c>
      <c r="G19" s="4">
        <f t="shared" si="2"/>
        <v>1.8802320382410186E-3</v>
      </c>
    </row>
    <row r="21" spans="2:8">
      <c r="C21" s="3"/>
      <c r="D21" s="3"/>
      <c r="E21" s="3"/>
      <c r="F21" s="3"/>
      <c r="G21" s="3"/>
    </row>
    <row r="22" spans="2:8">
      <c r="C22" s="3"/>
      <c r="D22" s="3"/>
      <c r="E22" s="3"/>
      <c r="F22" s="3"/>
      <c r="G22" s="3"/>
    </row>
    <row r="24" spans="2:8">
      <c r="C24" s="3"/>
      <c r="D24" s="3"/>
      <c r="E24" s="3"/>
      <c r="F24" s="3"/>
      <c r="G24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K28" sqref="K28"/>
    </sheetView>
  </sheetViews>
  <sheetFormatPr baseColWidth="10" defaultRowHeight="15" x14ac:dyDescent="0"/>
  <sheetData>
    <row r="1" spans="2:8">
      <c r="C1" t="s">
        <v>1</v>
      </c>
    </row>
    <row r="2" spans="2:8">
      <c r="C2">
        <v>1</v>
      </c>
      <c r="D2">
        <v>2</v>
      </c>
      <c r="E2">
        <v>3</v>
      </c>
      <c r="F2">
        <v>4</v>
      </c>
      <c r="G2">
        <v>5</v>
      </c>
      <c r="H2" t="s">
        <v>2</v>
      </c>
    </row>
    <row r="3" spans="2:8">
      <c r="B3" t="s">
        <v>7</v>
      </c>
      <c r="C3">
        <v>0.06</v>
      </c>
      <c r="D3">
        <v>0.06</v>
      </c>
      <c r="E3">
        <v>0.06</v>
      </c>
      <c r="F3">
        <v>0.06</v>
      </c>
      <c r="G3">
        <v>0.06</v>
      </c>
      <c r="H3" s="4">
        <v>0.87</v>
      </c>
    </row>
    <row r="4" spans="2:8">
      <c r="B4" t="s">
        <v>4</v>
      </c>
      <c r="C4">
        <v>0.05</v>
      </c>
      <c r="D4">
        <v>0.05</v>
      </c>
      <c r="E4">
        <v>0.05</v>
      </c>
      <c r="F4">
        <v>0.05</v>
      </c>
      <c r="G4">
        <v>7.0000000000000007E-2</v>
      </c>
      <c r="H4" s="4">
        <v>0.44169999999999998</v>
      </c>
    </row>
    <row r="7" spans="2:8">
      <c r="C7" t="s">
        <v>0</v>
      </c>
    </row>
    <row r="8" spans="2:8">
      <c r="C8">
        <v>1</v>
      </c>
      <c r="D8">
        <v>2</v>
      </c>
      <c r="E8">
        <v>3</v>
      </c>
      <c r="F8">
        <v>4</v>
      </c>
      <c r="G8">
        <v>5</v>
      </c>
      <c r="H8" t="s">
        <v>2</v>
      </c>
    </row>
    <row r="9" spans="2:8">
      <c r="B9" t="s">
        <v>3</v>
      </c>
      <c r="C9" s="4">
        <v>0.05</v>
      </c>
      <c r="D9" s="4">
        <v>4.9200000000000001E-2</v>
      </c>
      <c r="E9" s="4">
        <v>5.0099999999999999E-2</v>
      </c>
      <c r="F9" s="4">
        <v>5.21E-2</v>
      </c>
      <c r="G9" s="4">
        <v>4.9399999999999999E-2</v>
      </c>
      <c r="H9" s="4">
        <v>0.34961999999999999</v>
      </c>
    </row>
    <row r="10" spans="2:8">
      <c r="B10" t="s">
        <v>4</v>
      </c>
      <c r="C10" s="4">
        <v>0.05</v>
      </c>
      <c r="D10" s="4">
        <v>4.9200000000000001E-2</v>
      </c>
      <c r="E10" s="4">
        <v>5.0099999999999999E-2</v>
      </c>
      <c r="F10" s="4">
        <v>5.21E-2</v>
      </c>
      <c r="G10" s="4">
        <v>4.9399999999999999E-2</v>
      </c>
      <c r="H10" s="4">
        <v>0.29620000000000002</v>
      </c>
    </row>
    <row r="12" spans="2:8">
      <c r="B12" t="s">
        <v>5</v>
      </c>
    </row>
    <row r="13" spans="2:8">
      <c r="C13" s="4">
        <f>1000*C3/660*0.1*C9</f>
        <v>4.5454545454545465E-4</v>
      </c>
      <c r="D13" s="4">
        <f t="shared" ref="D13:H14" si="0">1000*D3/660*0.1*D9</f>
        <v>4.4727272727272736E-4</v>
      </c>
      <c r="E13" s="4">
        <f t="shared" si="0"/>
        <v>4.5545454545454551E-4</v>
      </c>
      <c r="F13" s="4">
        <f t="shared" si="0"/>
        <v>4.7363636363636369E-4</v>
      </c>
      <c r="G13" s="4">
        <f t="shared" si="0"/>
        <v>4.4909090909090913E-4</v>
      </c>
      <c r="H13" s="4">
        <f t="shared" si="0"/>
        <v>4.6086272727272719E-2</v>
      </c>
    </row>
    <row r="14" spans="2:8">
      <c r="C14" s="4">
        <f>1000*C4/660*0.1*C10</f>
        <v>3.7878787878787884E-4</v>
      </c>
      <c r="D14" s="4">
        <f t="shared" si="0"/>
        <v>3.7272727272727273E-4</v>
      </c>
      <c r="E14" s="4">
        <f t="shared" si="0"/>
        <v>3.7954545454545457E-4</v>
      </c>
      <c r="F14" s="4">
        <f t="shared" si="0"/>
        <v>3.9469696969696974E-4</v>
      </c>
      <c r="G14" s="4">
        <f t="shared" si="0"/>
        <v>5.2393939393939398E-4</v>
      </c>
      <c r="H14" s="4">
        <f t="shared" si="0"/>
        <v>1.9822960606060609E-2</v>
      </c>
    </row>
    <row r="15" spans="2:8">
      <c r="B15" t="s">
        <v>6</v>
      </c>
      <c r="C15" s="4">
        <f>C13/H13</f>
        <v>9.8629250674130975E-3</v>
      </c>
      <c r="D15" s="4">
        <f>D13/H13</f>
        <v>9.7051182663344879E-3</v>
      </c>
      <c r="E15" s="4">
        <f>E13/H13</f>
        <v>9.8826509175479228E-3</v>
      </c>
      <c r="F15" s="4">
        <f>F13/H13</f>
        <v>1.0277167920244445E-2</v>
      </c>
      <c r="G15" s="4">
        <f>G13/H13</f>
        <v>9.7445699666041385E-3</v>
      </c>
      <c r="H15" s="4">
        <f>H13/H13</f>
        <v>1</v>
      </c>
    </row>
    <row r="16" spans="2:8">
      <c r="C16" s="4">
        <f>C14/H14</f>
        <v>1.9108542175686381E-2</v>
      </c>
      <c r="D16" s="4">
        <f>D14/H14</f>
        <v>1.8802805500875399E-2</v>
      </c>
      <c r="E16" s="4">
        <f>E14/H14</f>
        <v>1.9146759260037755E-2</v>
      </c>
      <c r="F16" s="4">
        <f>F14/H14</f>
        <v>1.9911100947065212E-2</v>
      </c>
      <c r="G16" s="4">
        <f>G14/H14</f>
        <v>2.6430935537409404E-2</v>
      </c>
      <c r="H16" s="4">
        <f>H14/H14</f>
        <v>1</v>
      </c>
    </row>
    <row r="17" spans="2:8">
      <c r="B17" t="s">
        <v>8</v>
      </c>
      <c r="C17" s="4">
        <f>AVERAGE(C15:C16)</f>
        <v>1.4485733621549739E-2</v>
      </c>
      <c r="D17" s="4">
        <f t="shared" ref="D17:G17" si="1">AVERAGE(D15:D16)</f>
        <v>1.4253961883604943E-2</v>
      </c>
      <c r="E17" s="4">
        <f t="shared" si="1"/>
        <v>1.4514705088792839E-2</v>
      </c>
      <c r="F17" s="4">
        <f t="shared" si="1"/>
        <v>1.5094134433654829E-2</v>
      </c>
      <c r="G17" s="4">
        <f t="shared" si="1"/>
        <v>1.8087752752006771E-2</v>
      </c>
      <c r="H17" s="4"/>
    </row>
    <row r="18" spans="2:8">
      <c r="C18" s="4"/>
      <c r="D18" s="4"/>
      <c r="E18" s="4"/>
      <c r="F18" s="4"/>
      <c r="G18" s="4"/>
    </row>
    <row r="19" spans="2:8">
      <c r="B19" t="s">
        <v>9</v>
      </c>
      <c r="C19" s="4">
        <f>STDEV(C15:C16)/SQRT(2)</f>
        <v>4.6228085541366402E-3</v>
      </c>
      <c r="D19" s="4">
        <f t="shared" ref="D19:G19" si="2">STDEV(D15:D16)/SQRT(2)</f>
        <v>4.5488436172704582E-3</v>
      </c>
      <c r="E19" s="4">
        <f t="shared" si="2"/>
        <v>4.6320541712449176E-3</v>
      </c>
      <c r="F19" s="4">
        <f t="shared" si="2"/>
        <v>4.8169665134103756E-3</v>
      </c>
      <c r="G19" s="4">
        <f t="shared" si="2"/>
        <v>8.3431827854026329E-3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FR1</vt:lpstr>
      <vt:lpstr>FR2</vt:lpstr>
      <vt:lpstr>FR3</vt:lpstr>
      <vt:lpstr>FR4</vt:lpstr>
      <vt:lpstr>FR5</vt:lpstr>
      <vt:lpstr>FR6</vt:lpstr>
    </vt:vector>
  </TitlesOfParts>
  <Company>South Dakota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Prateek Tripathi</dc:creator>
  <cp:lastModifiedBy>Prateek Tripathi</cp:lastModifiedBy>
  <dcterms:created xsi:type="dcterms:W3CDTF">2014-06-06T17:48:08Z</dcterms:created>
  <dcterms:modified xsi:type="dcterms:W3CDTF">2017-05-30T04:02:25Z</dcterms:modified>
</cp:coreProperties>
</file>