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PhD\KB\Projekte und Literatur\Projekte\JOVE\Revision\"/>
    </mc:Choice>
  </mc:AlternateContent>
  <bookViews>
    <workbookView xWindow="240" yWindow="105" windowWidth="20115" windowHeight="850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Tabelle1!$A$1:$G$30</definedName>
  </definedNames>
  <calcPr calcId="171027"/>
</workbook>
</file>

<file path=xl/calcChain.xml><?xml version="1.0" encoding="utf-8"?>
<calcChain xmlns="http://schemas.openxmlformats.org/spreadsheetml/2006/main">
  <c r="C5" i="1" l="1"/>
  <c r="F12" i="1" s="1"/>
  <c r="F13" i="1" s="1"/>
  <c r="G7" i="1" l="1"/>
  <c r="F15" i="1"/>
  <c r="D19" i="1" l="1"/>
  <c r="F16" i="1"/>
  <c r="F17" i="1" s="1"/>
  <c r="G8" i="1"/>
  <c r="F27" i="1" s="1"/>
  <c r="D21" i="1" l="1"/>
  <c r="F21" i="1" s="1"/>
  <c r="F26" i="1"/>
  <c r="F28" i="1"/>
  <c r="F19" i="1"/>
  <c r="D20" i="1"/>
  <c r="F20" i="1" s="1"/>
  <c r="F22" i="1" l="1"/>
  <c r="F29" i="1"/>
  <c r="D22" i="1"/>
  <c r="D23" i="1" s="1"/>
  <c r="F30" i="1" l="1"/>
  <c r="F31" i="1" s="1"/>
  <c r="F23" i="1"/>
  <c r="F24" i="1"/>
</calcChain>
</file>

<file path=xl/comments1.xml><?xml version="1.0" encoding="utf-8"?>
<comments xmlns="http://schemas.openxmlformats.org/spreadsheetml/2006/main">
  <authors>
    <author>konsti bg</author>
  </authors>
  <commentList>
    <comment ref="E18" authorId="0" shapeId="0">
      <text>
        <r>
          <rPr>
            <b/>
            <sz val="9"/>
            <color indexed="81"/>
            <rFont val="Segoe UI"/>
            <charset val="1"/>
          </rPr>
          <t>Author:</t>
        </r>
        <r>
          <rPr>
            <sz val="9"/>
            <color indexed="81"/>
            <rFont val="Segoe UI"/>
            <charset val="1"/>
          </rPr>
          <t xml:space="preserve">
Some antibodies are diluted in glycerol for maximum stability. For example DHSB are diluted 1:1. remove this if unneccessary for your antibodies. </t>
        </r>
      </text>
    </comment>
  </commentList>
</comments>
</file>

<file path=xl/sharedStrings.xml><?xml version="1.0" encoding="utf-8"?>
<sst xmlns="http://schemas.openxmlformats.org/spreadsheetml/2006/main" count="68" uniqueCount="41">
  <si>
    <r>
      <t>BA-F8</t>
    </r>
    <r>
      <rPr>
        <sz val="10"/>
        <color theme="1"/>
        <rFont val="Calibri"/>
        <family val="2"/>
        <scheme val="minor"/>
      </rPr>
      <t xml:space="preserve"> (1:50)</t>
    </r>
  </si>
  <si>
    <r>
      <t xml:space="preserve">SC-71 </t>
    </r>
    <r>
      <rPr>
        <sz val="10"/>
        <color theme="1"/>
        <rFont val="Calibri"/>
        <family val="2"/>
        <scheme val="minor"/>
      </rPr>
      <t xml:space="preserve"> (1:600)</t>
    </r>
  </si>
  <si>
    <r>
      <t>BF-F3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 (1:100)</t>
    </r>
  </si>
  <si>
    <t>Samples (Spots)</t>
  </si>
  <si>
    <t>µl</t>
  </si>
  <si>
    <t>ad PBS+10% Goat Serum</t>
  </si>
  <si>
    <t>+10% Goat Serum</t>
  </si>
  <si>
    <t>PBS</t>
  </si>
  <si>
    <t>Samples:</t>
  </si>
  <si>
    <t>Volumina/Spot</t>
  </si>
  <si>
    <t>Serum</t>
  </si>
  <si>
    <t>Alexa Fluor 633 (1:250)</t>
  </si>
  <si>
    <t>Alexa Fluor 488 (1:250)</t>
  </si>
  <si>
    <t>Alexa Fluor 555 (1:250)</t>
  </si>
  <si>
    <t>Slides</t>
  </si>
  <si>
    <t>Muscle Fiber Typing- Calculator</t>
  </si>
  <si>
    <t>Number</t>
  </si>
  <si>
    <t>Samples per Slide</t>
  </si>
  <si>
    <t>Safety margin</t>
  </si>
  <si>
    <t>Total Volume</t>
  </si>
  <si>
    <t>&lt;--- Fill in Number of Samples</t>
  </si>
  <si>
    <t>Primary Antibody (µl)</t>
  </si>
  <si>
    <t>Secondary Antibody (µl)</t>
  </si>
  <si>
    <t>Total</t>
  </si>
  <si>
    <t>1.Step</t>
  </si>
  <si>
    <t>2.Step</t>
  </si>
  <si>
    <t>3.Step</t>
  </si>
  <si>
    <t>4.Step</t>
  </si>
  <si>
    <t>Safety Margin</t>
  </si>
  <si>
    <t>Volumes</t>
  </si>
  <si>
    <t>Ratio</t>
  </si>
  <si>
    <t>Seconday Antibody</t>
  </si>
  <si>
    <t>Total antibody</t>
  </si>
  <si>
    <t>Seconday Antibody (µl)</t>
  </si>
  <si>
    <t>Wash</t>
  </si>
  <si>
    <t xml:space="preserve">Primary Antibody </t>
  </si>
  <si>
    <t>Glycerol-dilution</t>
  </si>
  <si>
    <t>Total Volume of the cocktails</t>
  </si>
  <si>
    <t>Per Sample (µl)</t>
  </si>
  <si>
    <t>Create PBS + Serum</t>
  </si>
  <si>
    <t>(for all 4 steps)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</si>
</sst>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5" fillId="9" borderId="0" applyNumberFormat="0" applyBorder="0" applyAlignment="0" applyProtection="0"/>
  </cellStyleXfs>
  <cellXfs count="52">
    <xf numFmtId="0" fontId="0" fillId="0" borderId="0" xfId="0"/>
    <xf numFmtId="0" fontId="0" fillId="2" borderId="0" xfId="0" applyFill="1" applyBorder="1"/>
    <xf numFmtId="0" fontId="1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17" xfId="0" applyFill="1" applyBorder="1"/>
    <xf numFmtId="0" fontId="0" fillId="2" borderId="13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4" fillId="0" borderId="0" xfId="0" applyFont="1"/>
    <xf numFmtId="0" fontId="0" fillId="4" borderId="4" xfId="0" applyFill="1" applyBorder="1"/>
    <xf numFmtId="164" fontId="0" fillId="4" borderId="5" xfId="0" applyNumberFormat="1" applyFill="1" applyBorder="1"/>
    <xf numFmtId="0" fontId="0" fillId="4" borderId="5" xfId="0" applyFill="1" applyBorder="1"/>
    <xf numFmtId="0" fontId="0" fillId="5" borderId="4" xfId="0" applyFill="1" applyBorder="1"/>
    <xf numFmtId="0" fontId="0" fillId="5" borderId="5" xfId="0" applyFill="1" applyBorder="1"/>
    <xf numFmtId="0" fontId="1" fillId="5" borderId="6" xfId="0" applyFont="1" applyFill="1" applyBorder="1"/>
    <xf numFmtId="0" fontId="0" fillId="4" borderId="1" xfId="0" applyFill="1" applyBorder="1"/>
    <xf numFmtId="164" fontId="0" fillId="4" borderId="2" xfId="0" applyNumberFormat="1" applyFill="1" applyBorder="1"/>
    <xf numFmtId="0" fontId="0" fillId="4" borderId="2" xfId="0" applyFill="1" applyBorder="1"/>
    <xf numFmtId="0" fontId="0" fillId="4" borderId="4" xfId="0" quotePrefix="1" applyFill="1" applyBorder="1"/>
    <xf numFmtId="0" fontId="0" fillId="2" borderId="10" xfId="0" applyFill="1" applyBorder="1"/>
    <xf numFmtId="0" fontId="0" fillId="7" borderId="12" xfId="0" applyFill="1" applyBorder="1"/>
    <xf numFmtId="0" fontId="0" fillId="0" borderId="7" xfId="0" applyBorder="1"/>
    <xf numFmtId="0" fontId="0" fillId="0" borderId="8" xfId="0" applyBorder="1"/>
    <xf numFmtId="9" fontId="0" fillId="0" borderId="8" xfId="0" applyNumberFormat="1" applyBorder="1"/>
    <xf numFmtId="0" fontId="0" fillId="0" borderId="22" xfId="0" applyBorder="1"/>
    <xf numFmtId="0" fontId="0" fillId="0" borderId="23" xfId="0" applyBorder="1"/>
    <xf numFmtId="0" fontId="0" fillId="7" borderId="25" xfId="0" applyFill="1" applyBorder="1"/>
    <xf numFmtId="0" fontId="0" fillId="7" borderId="26" xfId="0" applyFill="1" applyBorder="1"/>
    <xf numFmtId="0" fontId="1" fillId="7" borderId="21" xfId="0" applyFont="1" applyFill="1" applyBorder="1"/>
    <xf numFmtId="0" fontId="1" fillId="7" borderId="25" xfId="0" applyFont="1" applyFill="1" applyBorder="1"/>
    <xf numFmtId="0" fontId="1" fillId="7" borderId="11" xfId="0" applyFont="1" applyFill="1" applyBorder="1"/>
    <xf numFmtId="20" fontId="0" fillId="7" borderId="26" xfId="0" applyNumberFormat="1" applyFill="1" applyBorder="1"/>
    <xf numFmtId="0" fontId="1" fillId="7" borderId="10" xfId="0" applyFont="1" applyFill="1" applyBorder="1"/>
    <xf numFmtId="0" fontId="0" fillId="7" borderId="27" xfId="0" applyFill="1" applyBorder="1"/>
    <xf numFmtId="0" fontId="0" fillId="8" borderId="0" xfId="0" applyFill="1" applyBorder="1"/>
    <xf numFmtId="0" fontId="1" fillId="7" borderId="24" xfId="0" applyFont="1" applyFill="1" applyBorder="1"/>
    <xf numFmtId="0" fontId="1" fillId="7" borderId="9" xfId="0" applyFont="1" applyFill="1" applyBorder="1"/>
    <xf numFmtId="0" fontId="1" fillId="7" borderId="3" xfId="0" applyFont="1" applyFill="1" applyBorder="1"/>
    <xf numFmtId="0" fontId="1" fillId="7" borderId="6" xfId="0" applyFont="1" applyFill="1" applyBorder="1"/>
    <xf numFmtId="0" fontId="1" fillId="3" borderId="20" xfId="0" applyFont="1" applyFill="1" applyBorder="1"/>
    <xf numFmtId="0" fontId="5" fillId="9" borderId="9" xfId="1" applyBorder="1"/>
    <xf numFmtId="9" fontId="0" fillId="0" borderId="23" xfId="0" applyNumberFormat="1" applyBorder="1"/>
    <xf numFmtId="0" fontId="0" fillId="6" borderId="4" xfId="0" applyFill="1" applyBorder="1"/>
    <xf numFmtId="0" fontId="0" fillId="6" borderId="5" xfId="0" applyFill="1" applyBorder="1"/>
    <xf numFmtId="0" fontId="5" fillId="9" borderId="7" xfId="1" applyBorder="1"/>
    <xf numFmtId="0" fontId="5" fillId="9" borderId="8" xfId="1" applyBorder="1"/>
    <xf numFmtId="0" fontId="1" fillId="10" borderId="15" xfId="0" applyFont="1" applyFill="1" applyBorder="1"/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"/>
  <sheetViews>
    <sheetView tabSelected="1" topLeftCell="A4" workbookViewId="0">
      <selection activeCell="E18" sqref="E18"/>
    </sheetView>
  </sheetViews>
  <sheetFormatPr baseColWidth="10" defaultRowHeight="15" x14ac:dyDescent="0.25"/>
  <cols>
    <col min="1" max="1" width="18.42578125" customWidth="1"/>
    <col min="2" max="2" width="21.42578125" bestFit="1" customWidth="1"/>
    <col min="3" max="3" width="18.85546875" bestFit="1" customWidth="1"/>
    <col min="4" max="4" width="13.5703125" customWidth="1"/>
    <col min="5" max="5" width="19" bestFit="1" customWidth="1"/>
    <col min="6" max="6" width="25.7109375" bestFit="1" customWidth="1"/>
    <col min="10" max="10" width="21.42578125" bestFit="1" customWidth="1"/>
    <col min="11" max="11" width="7.5703125" bestFit="1" customWidth="1"/>
  </cols>
  <sheetData>
    <row r="1" spans="1:7" ht="16.5" thickTop="1" thickBot="1" x14ac:dyDescent="0.3">
      <c r="A1" s="2" t="s">
        <v>15</v>
      </c>
      <c r="B1" s="3"/>
      <c r="C1" s="4"/>
      <c r="D1" s="24"/>
      <c r="E1" s="25"/>
      <c r="F1" s="24" t="s">
        <v>8</v>
      </c>
      <c r="G1" s="4"/>
    </row>
    <row r="2" spans="1:7" ht="16.5" thickTop="1" thickBot="1" x14ac:dyDescent="0.3"/>
    <row r="3" spans="1:7" ht="15.75" thickTop="1" x14ac:dyDescent="0.25">
      <c r="A3" s="7" t="s">
        <v>16</v>
      </c>
      <c r="B3" s="5" t="s">
        <v>14</v>
      </c>
      <c r="C3" s="51">
        <v>10</v>
      </c>
      <c r="D3" s="13" t="s">
        <v>20</v>
      </c>
    </row>
    <row r="4" spans="1:7" x14ac:dyDescent="0.25">
      <c r="A4" s="11"/>
      <c r="B4" s="1" t="s">
        <v>17</v>
      </c>
      <c r="C4" s="44">
        <v>4</v>
      </c>
    </row>
    <row r="5" spans="1:7" x14ac:dyDescent="0.25">
      <c r="A5" s="11" t="s">
        <v>16</v>
      </c>
      <c r="B5" s="1" t="s">
        <v>3</v>
      </c>
      <c r="C5" s="44">
        <f>(C3*C4)</f>
        <v>40</v>
      </c>
    </row>
    <row r="6" spans="1:7" ht="15.75" thickBot="1" x14ac:dyDescent="0.3">
      <c r="A6" s="11"/>
      <c r="B6" s="1" t="s">
        <v>18</v>
      </c>
      <c r="C6" s="12">
        <v>1.1000000000000001</v>
      </c>
    </row>
    <row r="7" spans="1:7" ht="15.75" thickTop="1" x14ac:dyDescent="0.25">
      <c r="A7" s="11" t="s">
        <v>9</v>
      </c>
      <c r="B7" s="1" t="s">
        <v>21</v>
      </c>
      <c r="C7" s="12">
        <v>30</v>
      </c>
      <c r="E7" s="7" t="s">
        <v>19</v>
      </c>
      <c r="F7" s="5" t="s">
        <v>21</v>
      </c>
      <c r="G7" s="8">
        <f>(C5*C6*C7)</f>
        <v>1320</v>
      </c>
    </row>
    <row r="8" spans="1:7" ht="15.75" thickBot="1" x14ac:dyDescent="0.3">
      <c r="A8" s="9"/>
      <c r="B8" s="6" t="s">
        <v>33</v>
      </c>
      <c r="C8" s="10">
        <v>30</v>
      </c>
      <c r="E8" s="9"/>
      <c r="F8" s="6" t="s">
        <v>22</v>
      </c>
      <c r="G8" s="10">
        <f>(C5*C6*C8)</f>
        <v>1320</v>
      </c>
    </row>
    <row r="9" spans="1:7" ht="15.75" thickTop="1" x14ac:dyDescent="0.25">
      <c r="E9" s="13" t="s">
        <v>37</v>
      </c>
    </row>
    <row r="10" spans="1:7" ht="15.75" thickBot="1" x14ac:dyDescent="0.3">
      <c r="B10" s="39"/>
    </row>
    <row r="11" spans="1:7" ht="16.5" thickTop="1" thickBot="1" x14ac:dyDescent="0.3">
      <c r="A11" t="s">
        <v>24</v>
      </c>
      <c r="B11" s="31" t="s">
        <v>39</v>
      </c>
      <c r="C11" s="32" t="s">
        <v>38</v>
      </c>
      <c r="D11" s="32" t="s">
        <v>23</v>
      </c>
      <c r="E11" s="32" t="s">
        <v>28</v>
      </c>
      <c r="F11" s="33" t="s">
        <v>29</v>
      </c>
    </row>
    <row r="12" spans="1:7" ht="15.75" thickTop="1" x14ac:dyDescent="0.25">
      <c r="A12" t="s">
        <v>40</v>
      </c>
      <c r="B12" s="29" t="s">
        <v>7</v>
      </c>
      <c r="C12" s="30">
        <v>30</v>
      </c>
      <c r="D12" s="30">
        <v>90</v>
      </c>
      <c r="E12" s="46">
        <v>0.1</v>
      </c>
      <c r="F12" s="40">
        <f>(C5*D12)*(E12+100%)</f>
        <v>3960.0000000000005</v>
      </c>
      <c r="G12" t="s">
        <v>4</v>
      </c>
    </row>
    <row r="13" spans="1:7" ht="15.75" thickBot="1" x14ac:dyDescent="0.3">
      <c r="B13" s="26" t="s">
        <v>10</v>
      </c>
      <c r="C13" s="28">
        <v>0.1</v>
      </c>
      <c r="D13" s="28">
        <v>0.1</v>
      </c>
      <c r="E13" s="27"/>
      <c r="F13" s="41">
        <f>(F12/10)</f>
        <v>396.00000000000006</v>
      </c>
      <c r="G13" t="s">
        <v>4</v>
      </c>
    </row>
    <row r="14" spans="1:7" ht="16.5" thickTop="1" thickBot="1" x14ac:dyDescent="0.3">
      <c r="A14" t="s">
        <v>25</v>
      </c>
      <c r="B14" s="34" t="s">
        <v>34</v>
      </c>
      <c r="C14" s="35" t="s">
        <v>30</v>
      </c>
      <c r="D14" s="32"/>
      <c r="E14" s="36"/>
      <c r="F14" s="33" t="s">
        <v>29</v>
      </c>
    </row>
    <row r="15" spans="1:7" ht="15.75" thickTop="1" x14ac:dyDescent="0.25">
      <c r="B15" s="20" t="s">
        <v>7</v>
      </c>
      <c r="C15" s="22"/>
      <c r="D15" s="22">
        <v>30</v>
      </c>
      <c r="E15" s="22"/>
      <c r="F15" s="42">
        <f>(C5*D15)</f>
        <v>1200</v>
      </c>
      <c r="G15" t="s">
        <v>4</v>
      </c>
    </row>
    <row r="16" spans="1:7" x14ac:dyDescent="0.25">
      <c r="B16" s="23" t="s">
        <v>6</v>
      </c>
      <c r="C16" s="16">
        <v>0.1</v>
      </c>
      <c r="D16" s="16"/>
      <c r="E16" s="16"/>
      <c r="F16" s="43">
        <f>(F15/10)</f>
        <v>120</v>
      </c>
      <c r="G16" t="s">
        <v>4</v>
      </c>
    </row>
    <row r="17" spans="1:7" ht="15.75" thickBot="1" x14ac:dyDescent="0.3">
      <c r="B17" s="49" t="s">
        <v>23</v>
      </c>
      <c r="C17" s="50"/>
      <c r="D17" s="50"/>
      <c r="E17" s="50"/>
      <c r="F17" s="45">
        <f>SUM(F15:F16)</f>
        <v>1320</v>
      </c>
      <c r="G17" t="s">
        <v>4</v>
      </c>
    </row>
    <row r="18" spans="1:7" ht="16.5" thickTop="1" thickBot="1" x14ac:dyDescent="0.3">
      <c r="A18" t="s">
        <v>26</v>
      </c>
      <c r="B18" s="37" t="s">
        <v>35</v>
      </c>
      <c r="C18" s="35" t="s">
        <v>30</v>
      </c>
      <c r="D18" s="35"/>
      <c r="E18" s="35" t="s">
        <v>36</v>
      </c>
      <c r="F18" s="33" t="s">
        <v>29</v>
      </c>
    </row>
    <row r="19" spans="1:7" ht="15.75" thickTop="1" x14ac:dyDescent="0.25">
      <c r="B19" s="20" t="s">
        <v>0</v>
      </c>
      <c r="C19" s="21">
        <v>0.02</v>
      </c>
      <c r="D19" s="22">
        <f>(G7*C19)</f>
        <v>26.400000000000002</v>
      </c>
      <c r="E19" s="22">
        <v>0.5</v>
      </c>
      <c r="F19" s="42">
        <f>(D19/E19)</f>
        <v>52.800000000000004</v>
      </c>
      <c r="G19" t="s">
        <v>4</v>
      </c>
    </row>
    <row r="20" spans="1:7" x14ac:dyDescent="0.25">
      <c r="B20" s="14" t="s">
        <v>1</v>
      </c>
      <c r="C20" s="15">
        <v>1.6666666666667E-3</v>
      </c>
      <c r="D20" s="16">
        <f>(G7*C20)</f>
        <v>2.2000000000000441</v>
      </c>
      <c r="E20" s="16">
        <v>0.5</v>
      </c>
      <c r="F20" s="43">
        <f>(D20/E20)</f>
        <v>4.4000000000000883</v>
      </c>
      <c r="G20" t="s">
        <v>4</v>
      </c>
    </row>
    <row r="21" spans="1:7" x14ac:dyDescent="0.25">
      <c r="B21" s="14" t="s">
        <v>2</v>
      </c>
      <c r="C21" s="15">
        <v>0.01</v>
      </c>
      <c r="D21" s="16">
        <f>(G7*C21)</f>
        <v>13.200000000000001</v>
      </c>
      <c r="E21" s="16">
        <v>0.5</v>
      </c>
      <c r="F21" s="43">
        <f>(D21/E21)</f>
        <v>26.400000000000002</v>
      </c>
      <c r="G21" t="s">
        <v>4</v>
      </c>
    </row>
    <row r="22" spans="1:7" x14ac:dyDescent="0.25">
      <c r="B22" s="17" t="s">
        <v>32</v>
      </c>
      <c r="C22" s="18"/>
      <c r="D22" s="18">
        <f>SUM(D19:D21)</f>
        <v>41.800000000000047</v>
      </c>
      <c r="E22" s="18">
        <v>0.5</v>
      </c>
      <c r="F22" s="19">
        <f>SUM(F19:F21)</f>
        <v>83.600000000000094</v>
      </c>
      <c r="G22" t="s">
        <v>4</v>
      </c>
    </row>
    <row r="23" spans="1:7" x14ac:dyDescent="0.25">
      <c r="B23" s="47" t="s">
        <v>5</v>
      </c>
      <c r="C23" s="48"/>
      <c r="D23" s="48">
        <f>(G7-D22)</f>
        <v>1278.2</v>
      </c>
      <c r="E23" s="48"/>
      <c r="F23" s="48">
        <f>(G7-F22)</f>
        <v>1236.3999999999999</v>
      </c>
    </row>
    <row r="24" spans="1:7" ht="15.75" thickBot="1" x14ac:dyDescent="0.3">
      <c r="B24" s="49" t="s">
        <v>23</v>
      </c>
      <c r="C24" s="50"/>
      <c r="D24" s="50"/>
      <c r="E24" s="50"/>
      <c r="F24" s="45">
        <f>SUM(F22:F23)</f>
        <v>1320</v>
      </c>
      <c r="G24" t="s">
        <v>4</v>
      </c>
    </row>
    <row r="25" spans="1:7" ht="16.5" thickTop="1" thickBot="1" x14ac:dyDescent="0.3">
      <c r="A25" t="s">
        <v>27</v>
      </c>
      <c r="B25" s="37" t="s">
        <v>31</v>
      </c>
      <c r="C25" s="35" t="s">
        <v>30</v>
      </c>
      <c r="D25" s="38"/>
      <c r="E25" s="38"/>
      <c r="F25" s="33" t="s">
        <v>29</v>
      </c>
    </row>
    <row r="26" spans="1:7" ht="15.75" thickTop="1" x14ac:dyDescent="0.25">
      <c r="B26" s="20" t="s">
        <v>11</v>
      </c>
      <c r="C26" s="21">
        <v>4.0000000000000001E-3</v>
      </c>
      <c r="D26" s="21"/>
      <c r="E26" s="21"/>
      <c r="F26" s="42">
        <f>(G8*C26)</f>
        <v>5.28</v>
      </c>
      <c r="G26" t="s">
        <v>4</v>
      </c>
    </row>
    <row r="27" spans="1:7" x14ac:dyDescent="0.25">
      <c r="B27" s="14" t="s">
        <v>12</v>
      </c>
      <c r="C27" s="15">
        <v>4.0000000000000001E-3</v>
      </c>
      <c r="D27" s="15"/>
      <c r="E27" s="15"/>
      <c r="F27" s="43">
        <f>(G8*C27)</f>
        <v>5.28</v>
      </c>
      <c r="G27" t="s">
        <v>4</v>
      </c>
    </row>
    <row r="28" spans="1:7" x14ac:dyDescent="0.25">
      <c r="B28" s="14" t="s">
        <v>13</v>
      </c>
      <c r="C28" s="15">
        <v>4.0000000000000001E-3</v>
      </c>
      <c r="D28" s="15"/>
      <c r="E28" s="15"/>
      <c r="F28" s="43">
        <f>(G8*C28)</f>
        <v>5.28</v>
      </c>
      <c r="G28" t="s">
        <v>4</v>
      </c>
    </row>
    <row r="29" spans="1:7" x14ac:dyDescent="0.25">
      <c r="B29" s="17" t="s">
        <v>32</v>
      </c>
      <c r="C29" s="18"/>
      <c r="D29" s="18"/>
      <c r="E29" s="18"/>
      <c r="F29" s="19">
        <f>SUM(F26:F28)</f>
        <v>15.84</v>
      </c>
      <c r="G29" t="s">
        <v>4</v>
      </c>
    </row>
    <row r="30" spans="1:7" x14ac:dyDescent="0.25">
      <c r="B30" s="47" t="s">
        <v>5</v>
      </c>
      <c r="C30" s="48"/>
      <c r="D30" s="48"/>
      <c r="E30" s="48"/>
      <c r="F30" s="48">
        <f>(G8-F29)</f>
        <v>1304.1600000000001</v>
      </c>
      <c r="G30" t="s">
        <v>4</v>
      </c>
    </row>
    <row r="31" spans="1:7" ht="15.75" thickBot="1" x14ac:dyDescent="0.3">
      <c r="B31" s="49" t="s">
        <v>23</v>
      </c>
      <c r="C31" s="50"/>
      <c r="D31" s="50"/>
      <c r="E31" s="50"/>
      <c r="F31" s="45">
        <f>SUM(F29:F30)</f>
        <v>1320</v>
      </c>
    </row>
    <row r="32" spans="1:7" ht="15.75" thickTop="1" x14ac:dyDescent="0.25"/>
  </sheetData>
  <pageMargins left="0.70866141732283472" right="0.70866141732283472" top="0.78740157480314965" bottom="0.78740157480314965" header="0.31496062992125984" footer="0.31496062992125984"/>
  <pageSetup paperSize="9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Kbergmeister</dc:creator>
  <cp:lastModifiedBy>konsti bg</cp:lastModifiedBy>
  <cp:lastPrinted>2015-02-16T07:47:02Z</cp:lastPrinted>
  <dcterms:created xsi:type="dcterms:W3CDTF">2014-06-17T08:02:02Z</dcterms:created>
  <dcterms:modified xsi:type="dcterms:W3CDTF">2016-09-15T10:42:51Z</dcterms:modified>
</cp:coreProperties>
</file>