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35" windowWidth="21555" windowHeight="10425"/>
  </bookViews>
  <sheets>
    <sheet name="T1. Effect of Can Oil on Yield" sheetId="2" r:id="rId1"/>
  </sheets>
  <externalReferences>
    <externalReference r:id="rId2"/>
    <externalReference r:id="rId3"/>
  </externalReferences>
  <definedNames>
    <definedName name="Density">[1]IBPMS177!$A$5</definedName>
    <definedName name="F">[2]IBPMS177!$A$5</definedName>
    <definedName name="replnk_result">""</definedName>
  </definedNames>
  <calcPr calcId="145621"/>
</workbook>
</file>

<file path=xl/calcChain.xml><?xml version="1.0" encoding="utf-8"?>
<calcChain xmlns="http://schemas.openxmlformats.org/spreadsheetml/2006/main">
  <c r="B49" i="2" l="1"/>
  <c r="B48" i="2"/>
  <c r="S45" i="2" l="1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S44" i="2"/>
  <c r="K44" i="2"/>
  <c r="G44" i="2"/>
  <c r="C44" i="2"/>
  <c r="M43" i="2"/>
  <c r="I43" i="2"/>
  <c r="H43" i="2"/>
  <c r="E43" i="2"/>
  <c r="O42" i="2"/>
  <c r="K42" i="2"/>
  <c r="J42" i="2"/>
  <c r="G42" i="2"/>
  <c r="Q41" i="2"/>
  <c r="M41" i="2"/>
  <c r="L41" i="2"/>
  <c r="I41" i="2"/>
  <c r="S40" i="2"/>
  <c r="O40" i="2"/>
  <c r="N40" i="2"/>
  <c r="K40" i="2"/>
  <c r="C40" i="2"/>
  <c r="Q39" i="2"/>
  <c r="P39" i="2"/>
  <c r="M39" i="2"/>
  <c r="E39" i="2"/>
  <c r="S35" i="2"/>
  <c r="R35" i="2"/>
  <c r="R44" i="2" s="1"/>
  <c r="Q35" i="2"/>
  <c r="Q44" i="2" s="1"/>
  <c r="P35" i="2"/>
  <c r="P44" i="2" s="1"/>
  <c r="O35" i="2"/>
  <c r="O44" i="2" s="1"/>
  <c r="N35" i="2"/>
  <c r="N44" i="2" s="1"/>
  <c r="M35" i="2"/>
  <c r="M44" i="2" s="1"/>
  <c r="L35" i="2"/>
  <c r="L44" i="2" s="1"/>
  <c r="K35" i="2"/>
  <c r="J35" i="2"/>
  <c r="J44" i="2" s="1"/>
  <c r="I35" i="2"/>
  <c r="I44" i="2" s="1"/>
  <c r="H35" i="2"/>
  <c r="H44" i="2" s="1"/>
  <c r="G35" i="2"/>
  <c r="F35" i="2"/>
  <c r="F44" i="2" s="1"/>
  <c r="E35" i="2"/>
  <c r="E44" i="2" s="1"/>
  <c r="D35" i="2"/>
  <c r="D44" i="2" s="1"/>
  <c r="C35" i="2"/>
  <c r="B35" i="2"/>
  <c r="B44" i="2" s="1"/>
  <c r="S34" i="2"/>
  <c r="S43" i="2" s="1"/>
  <c r="R34" i="2"/>
  <c r="R43" i="2" s="1"/>
  <c r="Q34" i="2"/>
  <c r="Q43" i="2" s="1"/>
  <c r="P34" i="2"/>
  <c r="P43" i="2" s="1"/>
  <c r="O34" i="2"/>
  <c r="O43" i="2" s="1"/>
  <c r="N34" i="2"/>
  <c r="N43" i="2" s="1"/>
  <c r="M34" i="2"/>
  <c r="L34" i="2"/>
  <c r="L43" i="2" s="1"/>
  <c r="K34" i="2"/>
  <c r="K43" i="2" s="1"/>
  <c r="J34" i="2"/>
  <c r="J43" i="2" s="1"/>
  <c r="I34" i="2"/>
  <c r="H34" i="2"/>
  <c r="G34" i="2"/>
  <c r="G43" i="2" s="1"/>
  <c r="F34" i="2"/>
  <c r="F43" i="2" s="1"/>
  <c r="E34" i="2"/>
  <c r="D34" i="2"/>
  <c r="D43" i="2" s="1"/>
  <c r="C34" i="2"/>
  <c r="C43" i="2" s="1"/>
  <c r="B34" i="2"/>
  <c r="B43" i="2" s="1"/>
  <c r="S33" i="2"/>
  <c r="S42" i="2" s="1"/>
  <c r="R33" i="2"/>
  <c r="R42" i="2" s="1"/>
  <c r="Q33" i="2"/>
  <c r="Q42" i="2" s="1"/>
  <c r="P33" i="2"/>
  <c r="P42" i="2" s="1"/>
  <c r="O33" i="2"/>
  <c r="N33" i="2"/>
  <c r="N42" i="2" s="1"/>
  <c r="M33" i="2"/>
  <c r="M42" i="2" s="1"/>
  <c r="L33" i="2"/>
  <c r="L42" i="2" s="1"/>
  <c r="K33" i="2"/>
  <c r="J33" i="2"/>
  <c r="I33" i="2"/>
  <c r="I42" i="2" s="1"/>
  <c r="H33" i="2"/>
  <c r="H42" i="2" s="1"/>
  <c r="G33" i="2"/>
  <c r="F33" i="2"/>
  <c r="F42" i="2" s="1"/>
  <c r="E33" i="2"/>
  <c r="E42" i="2" s="1"/>
  <c r="D33" i="2"/>
  <c r="D42" i="2" s="1"/>
  <c r="C33" i="2"/>
  <c r="C42" i="2" s="1"/>
  <c r="B33" i="2"/>
  <c r="B42" i="2" s="1"/>
  <c r="S32" i="2"/>
  <c r="R32" i="2"/>
  <c r="R41" i="2" s="1"/>
  <c r="Q32" i="2"/>
  <c r="P32" i="2"/>
  <c r="P41" i="2" s="1"/>
  <c r="O32" i="2"/>
  <c r="O41" i="2" s="1"/>
  <c r="N32" i="2"/>
  <c r="N41" i="2" s="1"/>
  <c r="M32" i="2"/>
  <c r="L32" i="2"/>
  <c r="K32" i="2"/>
  <c r="K41" i="2" s="1"/>
  <c r="J32" i="2"/>
  <c r="I32" i="2"/>
  <c r="H32" i="2"/>
  <c r="H41" i="2" s="1"/>
  <c r="G32" i="2"/>
  <c r="G41" i="2" s="1"/>
  <c r="F32" i="2"/>
  <c r="F41" i="2" s="1"/>
  <c r="E32" i="2"/>
  <c r="E41" i="2" s="1"/>
  <c r="D32" i="2"/>
  <c r="D41" i="2" s="1"/>
  <c r="C32" i="2"/>
  <c r="C41" i="2" s="1"/>
  <c r="B32" i="2"/>
  <c r="B41" i="2" s="1"/>
  <c r="S31" i="2"/>
  <c r="R31" i="2"/>
  <c r="R40" i="2" s="1"/>
  <c r="Q31" i="2"/>
  <c r="Q40" i="2" s="1"/>
  <c r="P31" i="2"/>
  <c r="P40" i="2" s="1"/>
  <c r="O31" i="2"/>
  <c r="N31" i="2"/>
  <c r="M31" i="2"/>
  <c r="L31" i="2"/>
  <c r="L40" i="2" s="1"/>
  <c r="K31" i="2"/>
  <c r="J31" i="2"/>
  <c r="J40" i="2" s="1"/>
  <c r="I31" i="2"/>
  <c r="I40" i="2" s="1"/>
  <c r="H31" i="2"/>
  <c r="H40" i="2" s="1"/>
  <c r="G31" i="2"/>
  <c r="G40" i="2" s="1"/>
  <c r="F31" i="2"/>
  <c r="F40" i="2" s="1"/>
  <c r="E31" i="2"/>
  <c r="D31" i="2"/>
  <c r="C31" i="2"/>
  <c r="B31" i="2"/>
  <c r="B40" i="2" s="1"/>
  <c r="S30" i="2"/>
  <c r="S39" i="2" s="1"/>
  <c r="R30" i="2"/>
  <c r="R39" i="2" s="1"/>
  <c r="Q30" i="2"/>
  <c r="P30" i="2"/>
  <c r="O30" i="2"/>
  <c r="O39" i="2" s="1"/>
  <c r="N30" i="2"/>
  <c r="N39" i="2" s="1"/>
  <c r="M30" i="2"/>
  <c r="L30" i="2"/>
  <c r="L39" i="2" s="1"/>
  <c r="K30" i="2"/>
  <c r="K39" i="2" s="1"/>
  <c r="J30" i="2"/>
  <c r="J39" i="2" s="1"/>
  <c r="I30" i="2"/>
  <c r="H30" i="2"/>
  <c r="G30" i="2"/>
  <c r="G39" i="2" s="1"/>
  <c r="F30" i="2"/>
  <c r="F39" i="2" s="1"/>
  <c r="E30" i="2"/>
  <c r="D30" i="2"/>
  <c r="D39" i="2" s="1"/>
  <c r="C30" i="2"/>
  <c r="C39" i="2" s="1"/>
  <c r="B30" i="2"/>
  <c r="B39" i="2" s="1"/>
  <c r="N28" i="2"/>
  <c r="H28" i="2"/>
  <c r="H14" i="2"/>
  <c r="D37" i="2" l="1"/>
  <c r="J37" i="2"/>
  <c r="S37" i="2"/>
  <c r="F46" i="2"/>
  <c r="E37" i="2"/>
  <c r="M37" i="2"/>
  <c r="H37" i="2"/>
  <c r="P37" i="2"/>
  <c r="H39" i="2"/>
  <c r="I37" i="2"/>
  <c r="Q37" i="2"/>
  <c r="I39" i="2"/>
  <c r="I46" i="2" s="1"/>
  <c r="O46" i="2"/>
  <c r="N46" i="2"/>
  <c r="G46" i="2"/>
  <c r="C46" i="2"/>
  <c r="K46" i="2"/>
  <c r="S46" i="2"/>
  <c r="D46" i="2"/>
  <c r="L46" i="2"/>
  <c r="B46" i="2"/>
  <c r="R46" i="2"/>
  <c r="R37" i="2"/>
  <c r="L37" i="2"/>
  <c r="F37" i="2"/>
  <c r="N37" i="2"/>
  <c r="C37" i="2"/>
  <c r="G37" i="2"/>
  <c r="O37" i="2"/>
  <c r="B37" i="2"/>
  <c r="K37" i="2"/>
  <c r="D40" i="2"/>
  <c r="J41" i="2"/>
  <c r="H46" i="2"/>
  <c r="P46" i="2"/>
  <c r="E40" i="2"/>
  <c r="M40" i="2"/>
  <c r="S41" i="2"/>
  <c r="Q46" i="2"/>
  <c r="J46" i="2" l="1"/>
  <c r="M46" i="2"/>
  <c r="E46" i="2"/>
</calcChain>
</file>

<file path=xl/sharedStrings.xml><?xml version="1.0" encoding="utf-8"?>
<sst xmlns="http://schemas.openxmlformats.org/spreadsheetml/2006/main" count="49" uniqueCount="24">
  <si>
    <t>Temperature, °C</t>
  </si>
  <si>
    <t>Catalyst-to-Oil,g/g</t>
  </si>
  <si>
    <t xml:space="preserve">     Dry Gas</t>
  </si>
  <si>
    <t xml:space="preserve">     LPG</t>
  </si>
  <si>
    <t xml:space="preserve">     Gasoline</t>
  </si>
  <si>
    <t xml:space="preserve">     LCO</t>
  </si>
  <si>
    <t xml:space="preserve">     HCO</t>
  </si>
  <si>
    <t xml:space="preserve">     Coke</t>
  </si>
  <si>
    <t xml:space="preserve">     H2O</t>
  </si>
  <si>
    <t xml:space="preserve">     TOTAL</t>
  </si>
  <si>
    <t xml:space="preserve">     Gasoline </t>
  </si>
  <si>
    <t xml:space="preserve">     LCO </t>
  </si>
  <si>
    <t xml:space="preserve">     HCO </t>
  </si>
  <si>
    <t xml:space="preserve">     Total</t>
  </si>
  <si>
    <t>Mean</t>
  </si>
  <si>
    <t>Standard deviation</t>
  </si>
  <si>
    <t>Actual Yields of Base Oil (HGO)</t>
  </si>
  <si>
    <t xml:space="preserve">Actual Yields of Blends (15 v% Canola Oil in HGO) </t>
  </si>
  <si>
    <t>Conversion, mass%</t>
  </si>
  <si>
    <t>Recovery, mass%</t>
  </si>
  <si>
    <t>Yields, mass%:</t>
  </si>
  <si>
    <t>Catalyst-to-Oil, g/g</t>
  </si>
  <si>
    <t>Calculated Yields (mass%) Contributed by 85 v% (85.27 mass%) HGO in the Blend</t>
  </si>
  <si>
    <t>Calculated Yields (mass%) Contributed by 15 v% (14.73 mass%) Canola Oil in the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</si>
</sst>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3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" fillId="0" borderId="0" xfId="6" applyFont="1" applyFill="1"/>
    <xf numFmtId="0" fontId="1" fillId="0" borderId="4" xfId="6" applyFont="1" applyFill="1" applyBorder="1"/>
    <xf numFmtId="0" fontId="1" fillId="0" borderId="7" xfId="6" applyFont="1" applyFill="1" applyBorder="1"/>
    <xf numFmtId="2" fontId="1" fillId="0" borderId="8" xfId="6" applyNumberFormat="1" applyFont="1" applyFill="1" applyBorder="1" applyAlignment="1">
      <alignment horizontal="center"/>
    </xf>
    <xf numFmtId="2" fontId="1" fillId="0" borderId="9" xfId="6" applyNumberFormat="1" applyFont="1" applyFill="1" applyBorder="1" applyAlignment="1">
      <alignment horizontal="center"/>
    </xf>
    <xf numFmtId="2" fontId="1" fillId="0" borderId="34" xfId="6" applyNumberFormat="1" applyFont="1" applyFill="1" applyBorder="1" applyAlignment="1">
      <alignment horizontal="center"/>
    </xf>
    <xf numFmtId="0" fontId="1" fillId="0" borderId="10" xfId="6" applyFont="1" applyFill="1" applyBorder="1" applyAlignment="1">
      <alignment horizontal="center"/>
    </xf>
    <xf numFmtId="2" fontId="1" fillId="0" borderId="10" xfId="6" applyNumberFormat="1" applyFont="1" applyFill="1" applyBorder="1" applyAlignment="1">
      <alignment horizontal="center"/>
    </xf>
    <xf numFmtId="0" fontId="1" fillId="0" borderId="11" xfId="6" applyFont="1" applyFill="1" applyBorder="1"/>
    <xf numFmtId="2" fontId="1" fillId="0" borderId="12" xfId="6" applyNumberFormat="1" applyFont="1" applyFill="1" applyBorder="1" applyAlignment="1">
      <alignment horizontal="center"/>
    </xf>
    <xf numFmtId="2" fontId="1" fillId="0" borderId="13" xfId="6" applyNumberFormat="1" applyFont="1" applyFill="1" applyBorder="1" applyAlignment="1">
      <alignment horizontal="center"/>
    </xf>
    <xf numFmtId="2" fontId="1" fillId="0" borderId="35" xfId="6" applyNumberFormat="1" applyFont="1" applyFill="1" applyBorder="1" applyAlignment="1">
      <alignment horizontal="center"/>
    </xf>
    <xf numFmtId="2" fontId="1" fillId="0" borderId="14" xfId="6" applyNumberFormat="1" applyFont="1" applyFill="1" applyBorder="1" applyAlignment="1">
      <alignment horizontal="center"/>
    </xf>
    <xf numFmtId="164" fontId="1" fillId="0" borderId="12" xfId="6" applyNumberFormat="1" applyFont="1" applyFill="1" applyBorder="1" applyAlignment="1">
      <alignment horizontal="center"/>
    </xf>
    <xf numFmtId="164" fontId="1" fillId="0" borderId="13" xfId="6" applyNumberFormat="1" applyFont="1" applyFill="1" applyBorder="1" applyAlignment="1">
      <alignment horizontal="center"/>
    </xf>
    <xf numFmtId="164" fontId="1" fillId="0" borderId="35" xfId="6" applyNumberFormat="1" applyFont="1" applyFill="1" applyBorder="1" applyAlignment="1">
      <alignment horizontal="center"/>
    </xf>
    <xf numFmtId="0" fontId="1" fillId="0" borderId="15" xfId="6" applyFont="1" applyFill="1" applyBorder="1"/>
    <xf numFmtId="2" fontId="1" fillId="0" borderId="16" xfId="6" applyNumberFormat="1" applyFont="1" applyFill="1" applyBorder="1" applyAlignment="1">
      <alignment horizontal="center"/>
    </xf>
    <xf numFmtId="2" fontId="1" fillId="0" borderId="17" xfId="6" applyNumberFormat="1" applyFont="1" applyFill="1" applyBorder="1" applyAlignment="1">
      <alignment horizontal="center"/>
    </xf>
    <xf numFmtId="2" fontId="1" fillId="0" borderId="36" xfId="6" applyNumberFormat="1" applyFont="1" applyFill="1" applyBorder="1" applyAlignment="1">
      <alignment horizontal="center"/>
    </xf>
    <xf numFmtId="2" fontId="1" fillId="0" borderId="18" xfId="6" applyNumberFormat="1" applyFont="1" applyFill="1" applyBorder="1" applyAlignment="1">
      <alignment horizontal="center"/>
    </xf>
    <xf numFmtId="165" fontId="1" fillId="0" borderId="16" xfId="6" applyNumberFormat="1" applyFont="1" applyFill="1" applyBorder="1" applyAlignment="1">
      <alignment horizontal="center"/>
    </xf>
    <xf numFmtId="165" fontId="1" fillId="0" borderId="17" xfId="6" applyNumberFormat="1" applyFont="1" applyFill="1" applyBorder="1" applyAlignment="1">
      <alignment horizontal="center"/>
    </xf>
    <xf numFmtId="165" fontId="1" fillId="0" borderId="36" xfId="6" applyNumberFormat="1" applyFont="1" applyFill="1" applyBorder="1" applyAlignment="1">
      <alignment horizontal="center"/>
    </xf>
    <xf numFmtId="0" fontId="1" fillId="0" borderId="19" xfId="6" applyFont="1" applyFill="1" applyBorder="1"/>
    <xf numFmtId="2" fontId="1" fillId="0" borderId="20" xfId="6" applyNumberFormat="1" applyFont="1" applyFill="1" applyBorder="1" applyAlignment="1">
      <alignment horizontal="center"/>
    </xf>
    <xf numFmtId="2" fontId="1" fillId="0" borderId="21" xfId="6" applyNumberFormat="1" applyFont="1" applyFill="1" applyBorder="1" applyAlignment="1">
      <alignment horizontal="center"/>
    </xf>
    <xf numFmtId="2" fontId="1" fillId="0" borderId="37" xfId="6" applyNumberFormat="1" applyFont="1" applyFill="1" applyBorder="1" applyAlignment="1">
      <alignment horizontal="center"/>
    </xf>
    <xf numFmtId="2" fontId="1" fillId="0" borderId="22" xfId="6" applyNumberFormat="1" applyFont="1" applyFill="1" applyBorder="1" applyAlignment="1">
      <alignment horizontal="center"/>
    </xf>
    <xf numFmtId="0" fontId="1" fillId="0" borderId="23" xfId="6" applyFont="1" applyFill="1" applyBorder="1"/>
    <xf numFmtId="2" fontId="1" fillId="0" borderId="24" xfId="6" applyNumberFormat="1" applyFont="1" applyFill="1" applyBorder="1" applyAlignment="1">
      <alignment horizontal="center"/>
    </xf>
    <xf numFmtId="2" fontId="1" fillId="0" borderId="25" xfId="6" applyNumberFormat="1" applyFont="1" applyFill="1" applyBorder="1" applyAlignment="1">
      <alignment horizontal="center"/>
    </xf>
    <xf numFmtId="2" fontId="1" fillId="0" borderId="38" xfId="6" applyNumberFormat="1" applyFont="1" applyFill="1" applyBorder="1" applyAlignment="1">
      <alignment horizontal="center"/>
    </xf>
    <xf numFmtId="2" fontId="1" fillId="0" borderId="26" xfId="6" applyNumberFormat="1" applyFont="1" applyFill="1" applyBorder="1" applyAlignment="1">
      <alignment horizontal="center"/>
    </xf>
    <xf numFmtId="0" fontId="1" fillId="0" borderId="27" xfId="6" applyFont="1" applyFill="1" applyBorder="1"/>
    <xf numFmtId="2" fontId="1" fillId="0" borderId="28" xfId="6" applyNumberFormat="1" applyFont="1" applyFill="1" applyBorder="1" applyAlignment="1">
      <alignment horizontal="center"/>
    </xf>
    <xf numFmtId="2" fontId="1" fillId="0" borderId="29" xfId="6" applyNumberFormat="1" applyFont="1" applyFill="1" applyBorder="1" applyAlignment="1">
      <alignment horizontal="center"/>
    </xf>
    <xf numFmtId="2" fontId="1" fillId="0" borderId="39" xfId="6" applyNumberFormat="1" applyFont="1" applyFill="1" applyBorder="1" applyAlignment="1">
      <alignment horizontal="center"/>
    </xf>
    <xf numFmtId="2" fontId="1" fillId="0" borderId="30" xfId="6" applyNumberFormat="1" applyFont="1" applyFill="1" applyBorder="1" applyAlignment="1">
      <alignment horizontal="center"/>
    </xf>
    <xf numFmtId="2" fontId="1" fillId="0" borderId="15" xfId="6" applyNumberFormat="1" applyFont="1" applyFill="1" applyBorder="1"/>
    <xf numFmtId="2" fontId="1" fillId="0" borderId="7" xfId="6" applyNumberFormat="1" applyFont="1" applyFill="1" applyBorder="1"/>
    <xf numFmtId="0" fontId="1" fillId="0" borderId="0" xfId="6" applyFont="1" applyFill="1" applyAlignment="1">
      <alignment horizontal="center"/>
    </xf>
    <xf numFmtId="165" fontId="1" fillId="0" borderId="0" xfId="6" applyNumberFormat="1" applyFont="1" applyFill="1" applyAlignment="1">
      <alignment horizontal="center"/>
    </xf>
    <xf numFmtId="2" fontId="1" fillId="0" borderId="0" xfId="6" applyNumberFormat="1" applyFont="1" applyFill="1" applyAlignment="1">
      <alignment horizontal="center"/>
    </xf>
    <xf numFmtId="2" fontId="1" fillId="0" borderId="31" xfId="6" applyNumberFormat="1" applyFont="1" applyFill="1" applyBorder="1" applyAlignment="1">
      <alignment horizontal="center"/>
    </xf>
    <xf numFmtId="2" fontId="1" fillId="0" borderId="32" xfId="6" applyNumberFormat="1" applyFont="1" applyFill="1" applyBorder="1" applyAlignment="1">
      <alignment horizontal="center"/>
    </xf>
    <xf numFmtId="2" fontId="1" fillId="0" borderId="33" xfId="6" applyNumberFormat="1" applyFont="1" applyFill="1" applyBorder="1" applyAlignment="1">
      <alignment horizontal="center"/>
    </xf>
    <xf numFmtId="0" fontId="1" fillId="0" borderId="1" xfId="6" applyFont="1" applyFill="1" applyBorder="1" applyAlignment="1">
      <alignment horizontal="center"/>
    </xf>
    <xf numFmtId="0" fontId="1" fillId="0" borderId="2" xfId="6" applyFont="1" applyFill="1" applyBorder="1" applyAlignment="1">
      <alignment horizontal="center"/>
    </xf>
    <xf numFmtId="0" fontId="1" fillId="0" borderId="3" xfId="6" applyFont="1" applyFill="1" applyBorder="1" applyAlignment="1">
      <alignment horizontal="center"/>
    </xf>
    <xf numFmtId="0" fontId="1" fillId="0" borderId="4" xfId="6" applyFont="1" applyFill="1" applyBorder="1" applyAlignment="1">
      <alignment horizontal="center"/>
    </xf>
    <xf numFmtId="0" fontId="1" fillId="0" borderId="5" xfId="6" applyFont="1" applyFill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1" fontId="1" fillId="0" borderId="4" xfId="6" applyNumberFormat="1" applyFont="1" applyFill="1" applyBorder="1" applyAlignment="1">
      <alignment horizontal="center"/>
    </xf>
    <xf numFmtId="1" fontId="1" fillId="0" borderId="5" xfId="6" applyNumberFormat="1" applyFont="1" applyFill="1" applyBorder="1" applyAlignment="1">
      <alignment horizontal="center"/>
    </xf>
    <xf numFmtId="1" fontId="1" fillId="0" borderId="6" xfId="6" applyNumberFormat="1" applyFont="1" applyFill="1" applyBorder="1" applyAlignment="1">
      <alignment horizontal="center"/>
    </xf>
  </cellXfs>
  <cellStyles count="7">
    <cellStyle name="Normal" xfId="0" builtinId="0"/>
    <cellStyle name="Normal 2" xfId="6"/>
    <cellStyle name="千位分隔[0]_Table and fig.-old" xfId="1"/>
    <cellStyle name="千位分隔_Table and fig.-old" xfId="2"/>
    <cellStyle name="常规_Table and fig.-old" xfId="3"/>
    <cellStyle name="货币[0]_Table and fig.-old" xfId="4"/>
    <cellStyle name="货币_Table and fig.-old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LD-C\PAPERS\PUBLICA\YR02\PAPER02B\ZH-PI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\2008\Fluor\FCC\Draft\OLD-C\PAPERS\PUBLICA\YR02\PAPER02B\ZH-PI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AR"/>
      <sheetName val="Product yield"/>
      <sheetName val="Product yield -CVGO"/>
      <sheetName val="Ar-DAO"/>
      <sheetName val="Ar-HTDAO"/>
      <sheetName val="Ar-CVGO"/>
      <sheetName val="Ar-DAO-HTDAO-CVGO"/>
      <sheetName val="Density"/>
      <sheetName val="PIONA-DAO"/>
      <sheetName val="PIONA-HTDAO"/>
      <sheetName val="PIONA-CVGO"/>
      <sheetName val="S-DAO"/>
      <sheetName val="S-HTDAO"/>
      <sheetName val="S-CVGO"/>
      <sheetName val="S-DAO-HTDAO-CVGO"/>
      <sheetName val="N-DAO"/>
      <sheetName val="N- HTDAO"/>
      <sheetName val="N- CVGO"/>
      <sheetName val="N-DAO-HTDAO-CVGO"/>
      <sheetName val="aromatics-N2"/>
      <sheetName val="Yield-Conversion"/>
      <sheetName val="IBPMS177"/>
      <sheetName val="177MS220"/>
      <sheetName val="220MS343"/>
      <sheetName val="343MSF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A5" t="str">
            <v>Cut IBP-177oC - Light Naphtha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AR"/>
      <sheetName val="Product yield"/>
      <sheetName val="Product yield -CVGO"/>
      <sheetName val="Ar-DAO"/>
      <sheetName val="Ar-HTDAO"/>
      <sheetName val="Ar-CVGO"/>
      <sheetName val="Ar-DAO-HTDAO-CVGO"/>
      <sheetName val="Density"/>
      <sheetName val="PIONA-DAO"/>
      <sheetName val="PIONA-HTDAO"/>
      <sheetName val="PIONA-CVGO"/>
      <sheetName val="S-DAO"/>
      <sheetName val="S-HTDAO"/>
      <sheetName val="S-CVGO"/>
      <sheetName val="S-DAO-HTDAO-CVGO"/>
      <sheetName val="N-DAO"/>
      <sheetName val="N- HTDAO"/>
      <sheetName val="N- CVGO"/>
      <sheetName val="N-DAO-HTDAO-CVGO"/>
      <sheetName val="aromatics-N2"/>
      <sheetName val="Yield-Conversion"/>
      <sheetName val="IBPMS177"/>
      <sheetName val="177MS220"/>
      <sheetName val="220MS343"/>
      <sheetName val="343MSF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A5" t="str">
            <v>Cut IBP-177oC - Light Naphtha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Layout" zoomScaleNormal="90" workbookViewId="0">
      <selection activeCell="D8" sqref="D8"/>
    </sheetView>
  </sheetViews>
  <sheetFormatPr defaultColWidth="15.7109375" defaultRowHeight="12" customHeight="1" x14ac:dyDescent="0.2"/>
  <cols>
    <col min="1" max="1" width="22.7109375" style="1" customWidth="1"/>
    <col min="2" max="7" width="9.28515625" style="42" customWidth="1"/>
    <col min="8" max="13" width="9.28515625" style="43" customWidth="1"/>
    <col min="14" max="19" width="9.28515625" style="42" customWidth="1"/>
    <col min="20" max="35" width="10.5703125" style="1" customWidth="1"/>
    <col min="36" max="16384" width="15.7109375" style="1"/>
  </cols>
  <sheetData>
    <row r="1" spans="1:19" ht="15" customHeight="1" x14ac:dyDescent="0.2">
      <c r="A1" s="48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15" customHeight="1" x14ac:dyDescent="0.2">
      <c r="A2" s="2" t="s">
        <v>0</v>
      </c>
      <c r="B2" s="51">
        <v>490</v>
      </c>
      <c r="C2" s="52"/>
      <c r="D2" s="52"/>
      <c r="E2" s="52"/>
      <c r="F2" s="52"/>
      <c r="G2" s="53"/>
      <c r="H2" s="54">
        <v>510</v>
      </c>
      <c r="I2" s="55"/>
      <c r="J2" s="55"/>
      <c r="K2" s="55"/>
      <c r="L2" s="55"/>
      <c r="M2" s="56"/>
      <c r="N2" s="51">
        <v>530</v>
      </c>
      <c r="O2" s="52"/>
      <c r="P2" s="52"/>
      <c r="Q2" s="52"/>
      <c r="R2" s="52"/>
      <c r="S2" s="53"/>
    </row>
    <row r="3" spans="1:19" ht="15" customHeight="1" x14ac:dyDescent="0.2">
      <c r="A3" s="3" t="s">
        <v>1</v>
      </c>
      <c r="B3" s="4">
        <v>4.0199999999999996</v>
      </c>
      <c r="C3" s="5">
        <v>6</v>
      </c>
      <c r="D3" s="5">
        <v>8.0399999999999991</v>
      </c>
      <c r="E3" s="5">
        <v>10</v>
      </c>
      <c r="F3" s="6">
        <v>11.25</v>
      </c>
      <c r="G3" s="7">
        <v>11.25</v>
      </c>
      <c r="H3" s="4">
        <v>4.0199999999999996</v>
      </c>
      <c r="I3" s="5">
        <v>6</v>
      </c>
      <c r="J3" s="5">
        <v>8.0399999999999991</v>
      </c>
      <c r="K3" s="5">
        <v>10</v>
      </c>
      <c r="L3" s="6">
        <v>11.25</v>
      </c>
      <c r="M3" s="8">
        <v>11.25</v>
      </c>
      <c r="N3" s="4">
        <v>4.0199999999999996</v>
      </c>
      <c r="O3" s="5">
        <v>6</v>
      </c>
      <c r="P3" s="5">
        <v>8.0399999999999991</v>
      </c>
      <c r="Q3" s="5">
        <v>10</v>
      </c>
      <c r="R3" s="6">
        <v>11.25</v>
      </c>
      <c r="S3" s="8">
        <v>11.25</v>
      </c>
    </row>
    <row r="4" spans="1:19" ht="15" customHeight="1" x14ac:dyDescent="0.2">
      <c r="A4" s="3" t="s">
        <v>18</v>
      </c>
      <c r="B4" s="4">
        <v>57.501683158625895</v>
      </c>
      <c r="C4" s="5">
        <v>62.057985898899503</v>
      </c>
      <c r="D4" s="5">
        <v>64.948468133918254</v>
      </c>
      <c r="E4" s="5">
        <v>66.83074067434093</v>
      </c>
      <c r="F4" s="6">
        <v>66.77450766444538</v>
      </c>
      <c r="G4" s="8">
        <v>67.617374396854956</v>
      </c>
      <c r="H4" s="4">
        <v>59.790139389722682</v>
      </c>
      <c r="I4" s="5">
        <v>65.227850442680761</v>
      </c>
      <c r="J4" s="5">
        <v>66.991578696104469</v>
      </c>
      <c r="K4" s="5">
        <v>69.105583431594397</v>
      </c>
      <c r="L4" s="6">
        <v>69.449761643251023</v>
      </c>
      <c r="M4" s="8">
        <v>69.366038051529586</v>
      </c>
      <c r="N4" s="4">
        <v>61.573063441031501</v>
      </c>
      <c r="O4" s="5">
        <v>65.820267875350524</v>
      </c>
      <c r="P4" s="5">
        <v>68.499167461075444</v>
      </c>
      <c r="Q4" s="5">
        <v>70.160889442517345</v>
      </c>
      <c r="R4" s="6">
        <v>70.023272641822388</v>
      </c>
      <c r="S4" s="8">
        <v>69.822620951124435</v>
      </c>
    </row>
    <row r="5" spans="1:19" ht="15" customHeight="1" x14ac:dyDescent="0.2">
      <c r="A5" s="9" t="s">
        <v>19</v>
      </c>
      <c r="B5" s="10">
        <v>99.717973447630968</v>
      </c>
      <c r="C5" s="11">
        <v>99.34629157946118</v>
      </c>
      <c r="D5" s="11">
        <v>99.167781455775881</v>
      </c>
      <c r="E5" s="11">
        <v>99.269779717980668</v>
      </c>
      <c r="F5" s="12">
        <v>99.117529260082634</v>
      </c>
      <c r="G5" s="13">
        <v>100.09684335741846</v>
      </c>
      <c r="H5" s="14">
        <v>99.284795271114248</v>
      </c>
      <c r="I5" s="15">
        <v>99.883908133855684</v>
      </c>
      <c r="J5" s="15">
        <v>99.183641091639302</v>
      </c>
      <c r="K5" s="15">
        <v>99.222628568256908</v>
      </c>
      <c r="L5" s="16">
        <v>99.231081427235651</v>
      </c>
      <c r="M5" s="13">
        <v>99.950108808987352</v>
      </c>
      <c r="N5" s="10">
        <v>99.6332842337182</v>
      </c>
      <c r="O5" s="11">
        <v>99.662961690582279</v>
      </c>
      <c r="P5" s="11">
        <v>99.375801662987101</v>
      </c>
      <c r="Q5" s="11">
        <v>99.542040446484791</v>
      </c>
      <c r="R5" s="12">
        <v>98.475795063554855</v>
      </c>
      <c r="S5" s="13">
        <v>98.380768760322212</v>
      </c>
    </row>
    <row r="6" spans="1:19" ht="15" customHeight="1" x14ac:dyDescent="0.2">
      <c r="A6" s="17" t="s">
        <v>20</v>
      </c>
      <c r="B6" s="18"/>
      <c r="C6" s="19"/>
      <c r="D6" s="19"/>
      <c r="E6" s="19"/>
      <c r="F6" s="20"/>
      <c r="G6" s="21"/>
      <c r="H6" s="22"/>
      <c r="I6" s="23"/>
      <c r="J6" s="23"/>
      <c r="K6" s="23"/>
      <c r="L6" s="24"/>
      <c r="M6" s="21"/>
      <c r="N6" s="18"/>
      <c r="O6" s="19"/>
      <c r="P6" s="19"/>
      <c r="Q6" s="19"/>
      <c r="R6" s="20"/>
      <c r="S6" s="21"/>
    </row>
    <row r="7" spans="1:19" ht="15" customHeight="1" x14ac:dyDescent="0.2">
      <c r="A7" s="3" t="s">
        <v>2</v>
      </c>
      <c r="B7" s="4">
        <v>1.2759918142823681</v>
      </c>
      <c r="C7" s="5">
        <v>1.4934465182008081</v>
      </c>
      <c r="D7" s="5">
        <v>1.6518175303464717</v>
      </c>
      <c r="E7" s="5">
        <v>1.7095499098436675</v>
      </c>
      <c r="F7" s="6">
        <v>1.8033220594580288</v>
      </c>
      <c r="G7" s="8">
        <v>1.7926903028086734</v>
      </c>
      <c r="H7" s="4">
        <v>1.7253820831023541</v>
      </c>
      <c r="I7" s="5">
        <v>1.9204231060024421</v>
      </c>
      <c r="J7" s="5">
        <v>2.0685489209819052</v>
      </c>
      <c r="K7" s="5">
        <v>2.1688536498752415</v>
      </c>
      <c r="L7" s="6">
        <v>2.2587241309262578</v>
      </c>
      <c r="M7" s="8">
        <v>2.2363320817023431</v>
      </c>
      <c r="N7" s="4">
        <v>2.3316032750960649</v>
      </c>
      <c r="O7" s="5">
        <v>2.598411741425358</v>
      </c>
      <c r="P7" s="5">
        <v>2.7604840821973142</v>
      </c>
      <c r="Q7" s="5">
        <v>2.8963096490450742</v>
      </c>
      <c r="R7" s="6">
        <v>2.9964467829493739</v>
      </c>
      <c r="S7" s="8">
        <v>2.9935551124188517</v>
      </c>
    </row>
    <row r="8" spans="1:19" ht="15" customHeight="1" x14ac:dyDescent="0.2">
      <c r="A8" s="3" t="s">
        <v>3</v>
      </c>
      <c r="B8" s="4">
        <v>10.960727361749083</v>
      </c>
      <c r="C8" s="5">
        <v>12.327735242687297</v>
      </c>
      <c r="D8" s="5">
        <v>13.389214451052665</v>
      </c>
      <c r="E8" s="5">
        <v>13.803916354645686</v>
      </c>
      <c r="F8" s="6">
        <v>13.41956277766073</v>
      </c>
      <c r="G8" s="8">
        <v>14.06226993460297</v>
      </c>
      <c r="H8" s="4">
        <v>12.539590907259473</v>
      </c>
      <c r="I8" s="5">
        <v>13.831260623757251</v>
      </c>
      <c r="J8" s="5">
        <v>14.446140004214907</v>
      </c>
      <c r="K8" s="5">
        <v>15.10496305582072</v>
      </c>
      <c r="L8" s="6">
        <v>15.132234245490629</v>
      </c>
      <c r="M8" s="8">
        <v>15.097967877235192</v>
      </c>
      <c r="N8" s="4">
        <v>14.01098448481082</v>
      </c>
      <c r="O8" s="5">
        <v>15.434171222151349</v>
      </c>
      <c r="P8" s="5">
        <v>16.266320449262977</v>
      </c>
      <c r="Q8" s="5">
        <v>16.895232422502058</v>
      </c>
      <c r="R8" s="6">
        <v>16.980391903198491</v>
      </c>
      <c r="S8" s="8">
        <v>17.143407587139713</v>
      </c>
    </row>
    <row r="9" spans="1:19" ht="15" customHeight="1" x14ac:dyDescent="0.2">
      <c r="A9" s="3" t="s">
        <v>4</v>
      </c>
      <c r="B9" s="4">
        <v>41.998015408015213</v>
      </c>
      <c r="C9" s="5">
        <v>43.996607899794739</v>
      </c>
      <c r="D9" s="5">
        <v>44.674813667598272</v>
      </c>
      <c r="E9" s="5">
        <v>45.093574571913358</v>
      </c>
      <c r="F9" s="6">
        <v>44.707805683647152</v>
      </c>
      <c r="G9" s="8">
        <v>45.095074243824243</v>
      </c>
      <c r="H9" s="4">
        <v>42.056892846490562</v>
      </c>
      <c r="I9" s="5">
        <v>44.966118079073425</v>
      </c>
      <c r="J9" s="5">
        <v>44.948565526141515</v>
      </c>
      <c r="K9" s="5">
        <v>45.341623176137155</v>
      </c>
      <c r="L9" s="6">
        <v>44.845585484919866</v>
      </c>
      <c r="M9" s="8">
        <v>45.072383634825094</v>
      </c>
      <c r="N9" s="4">
        <v>41.642068143796152</v>
      </c>
      <c r="O9" s="5">
        <v>42.750386430517288</v>
      </c>
      <c r="P9" s="5">
        <v>43.446399078056004</v>
      </c>
      <c r="Q9" s="5">
        <v>43.329382879173998</v>
      </c>
      <c r="R9" s="6">
        <v>43.147157191598637</v>
      </c>
      <c r="S9" s="8">
        <v>42.763410627745628</v>
      </c>
    </row>
    <row r="10" spans="1:19" ht="15" customHeight="1" x14ac:dyDescent="0.2">
      <c r="A10" s="3" t="s">
        <v>5</v>
      </c>
      <c r="B10" s="4">
        <v>21.857953751240224</v>
      </c>
      <c r="C10" s="5">
        <v>20.650135635501712</v>
      </c>
      <c r="D10" s="5">
        <v>19.722903913830631</v>
      </c>
      <c r="E10" s="5">
        <v>19.231088866915439</v>
      </c>
      <c r="F10" s="6">
        <v>19.295472801602809</v>
      </c>
      <c r="G10" s="8">
        <v>18.787730331164209</v>
      </c>
      <c r="H10" s="4">
        <v>20.529797731527982</v>
      </c>
      <c r="I10" s="5">
        <v>19.088989203794576</v>
      </c>
      <c r="J10" s="5">
        <v>18.617389728481555</v>
      </c>
      <c r="K10" s="5">
        <v>18.006794946351651</v>
      </c>
      <c r="L10" s="6">
        <v>17.61774896892517</v>
      </c>
      <c r="M10" s="8">
        <v>17.788400945093613</v>
      </c>
      <c r="N10" s="4">
        <v>19.394946823399337</v>
      </c>
      <c r="O10" s="5">
        <v>18.241949023259323</v>
      </c>
      <c r="P10" s="5">
        <v>17.499260854169805</v>
      </c>
      <c r="Q10" s="5">
        <v>16.794431403069272</v>
      </c>
      <c r="R10" s="6">
        <v>16.750096599224481</v>
      </c>
      <c r="S10" s="8">
        <v>16.943637864947195</v>
      </c>
    </row>
    <row r="11" spans="1:19" ht="15" customHeight="1" x14ac:dyDescent="0.2">
      <c r="A11" s="3" t="s">
        <v>6</v>
      </c>
      <c r="B11" s="4">
        <v>20.640363090133874</v>
      </c>
      <c r="C11" s="5">
        <v>17.291878465598742</v>
      </c>
      <c r="D11" s="5">
        <v>15.328627952251075</v>
      </c>
      <c r="E11" s="5">
        <v>13.938170458743647</v>
      </c>
      <c r="F11" s="6">
        <v>13.930019533951858</v>
      </c>
      <c r="G11" s="8">
        <v>13.594895271980818</v>
      </c>
      <c r="H11" s="4">
        <v>19.680062878749357</v>
      </c>
      <c r="I11" s="5">
        <v>15.683160353524652</v>
      </c>
      <c r="J11" s="5">
        <v>14.391031575413981</v>
      </c>
      <c r="K11" s="5">
        <v>12.887621622053961</v>
      </c>
      <c r="L11" s="6">
        <v>12.93248938782383</v>
      </c>
      <c r="M11" s="8">
        <v>12.845561003376844</v>
      </c>
      <c r="N11" s="4">
        <v>19.031989735569134</v>
      </c>
      <c r="O11" s="5">
        <v>15.937783101390096</v>
      </c>
      <c r="P11" s="5">
        <v>14.001571684754728</v>
      </c>
      <c r="Q11" s="5">
        <v>13.044679154413325</v>
      </c>
      <c r="R11" s="6">
        <v>13.226630758953151</v>
      </c>
      <c r="S11" s="8">
        <v>13.233741183928343</v>
      </c>
    </row>
    <row r="12" spans="1:19" ht="15" customHeight="1" x14ac:dyDescent="0.2">
      <c r="A12" s="3" t="s">
        <v>7</v>
      </c>
      <c r="B12" s="4">
        <v>3.2669485745792324</v>
      </c>
      <c r="C12" s="5">
        <v>4.2401962382166642</v>
      </c>
      <c r="D12" s="5">
        <v>5.2326224849208547</v>
      </c>
      <c r="E12" s="5">
        <v>6.22369983793822</v>
      </c>
      <c r="F12" s="6">
        <v>6.8438171436794697</v>
      </c>
      <c r="G12" s="8">
        <v>6.6673399156190651</v>
      </c>
      <c r="H12" s="4">
        <v>3.4682735528702957</v>
      </c>
      <c r="I12" s="5">
        <v>4.5100486338476493</v>
      </c>
      <c r="J12" s="5">
        <v>5.5283242447661385</v>
      </c>
      <c r="K12" s="5">
        <v>6.4901435497612843</v>
      </c>
      <c r="L12" s="6">
        <v>7.2132177819142678</v>
      </c>
      <c r="M12" s="8">
        <v>6.9593544577669482</v>
      </c>
      <c r="N12" s="4">
        <v>3.5884075373284618</v>
      </c>
      <c r="O12" s="5">
        <v>5.037298481256526</v>
      </c>
      <c r="P12" s="5">
        <v>6.0259638515591405</v>
      </c>
      <c r="Q12" s="5">
        <v>7.0399644917962094</v>
      </c>
      <c r="R12" s="6">
        <v>6.899276764075883</v>
      </c>
      <c r="S12" s="8">
        <v>6.9222476238202395</v>
      </c>
    </row>
    <row r="13" spans="1:19" ht="15" customHeight="1" x14ac:dyDescent="0.2">
      <c r="A13" s="3" t="s">
        <v>8</v>
      </c>
      <c r="B13" s="4">
        <v>0</v>
      </c>
      <c r="C13" s="5">
        <v>0</v>
      </c>
      <c r="D13" s="5">
        <v>0</v>
      </c>
      <c r="E13" s="5">
        <v>0</v>
      </c>
      <c r="F13" s="6">
        <v>0</v>
      </c>
      <c r="G13" s="8">
        <v>0</v>
      </c>
      <c r="H13" s="4">
        <v>0</v>
      </c>
      <c r="I13" s="5">
        <v>0</v>
      </c>
      <c r="J13" s="5">
        <v>0</v>
      </c>
      <c r="K13" s="5">
        <v>0</v>
      </c>
      <c r="L13" s="6">
        <v>0</v>
      </c>
      <c r="M13" s="8">
        <v>0</v>
      </c>
      <c r="N13" s="4">
        <v>0</v>
      </c>
      <c r="O13" s="5">
        <v>0</v>
      </c>
      <c r="P13" s="5">
        <v>0</v>
      </c>
      <c r="Q13" s="5">
        <v>0</v>
      </c>
      <c r="R13" s="6">
        <v>0</v>
      </c>
      <c r="S13" s="8">
        <v>0</v>
      </c>
    </row>
    <row r="14" spans="1:19" ht="15" customHeight="1" thickBot="1" x14ac:dyDescent="0.25">
      <c r="A14" s="25" t="s">
        <v>9</v>
      </c>
      <c r="B14" s="26">
        <v>100</v>
      </c>
      <c r="C14" s="27">
        <v>100</v>
      </c>
      <c r="D14" s="27">
        <v>100</v>
      </c>
      <c r="E14" s="27">
        <v>100</v>
      </c>
      <c r="F14" s="28">
        <v>100</v>
      </c>
      <c r="G14" s="29">
        <v>100</v>
      </c>
      <c r="H14" s="26">
        <f>SUM(H7:H13)</f>
        <v>100.00000000000003</v>
      </c>
      <c r="I14" s="27">
        <v>100</v>
      </c>
      <c r="J14" s="27">
        <v>100</v>
      </c>
      <c r="K14" s="27">
        <v>100</v>
      </c>
      <c r="L14" s="28">
        <v>100</v>
      </c>
      <c r="M14" s="29">
        <v>100</v>
      </c>
      <c r="N14" s="26">
        <v>100</v>
      </c>
      <c r="O14" s="27">
        <v>99.999999999999929</v>
      </c>
      <c r="P14" s="27">
        <v>100</v>
      </c>
      <c r="Q14" s="27">
        <v>99.999999999999943</v>
      </c>
      <c r="R14" s="28">
        <v>100</v>
      </c>
      <c r="S14" s="29">
        <v>100</v>
      </c>
    </row>
    <row r="15" spans="1:19" ht="15" customHeight="1" x14ac:dyDescent="0.2">
      <c r="A15" s="48" t="s">
        <v>17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</row>
    <row r="16" spans="1:19" ht="15" customHeight="1" x14ac:dyDescent="0.2">
      <c r="A16" s="2" t="s">
        <v>0</v>
      </c>
      <c r="B16" s="51">
        <v>490</v>
      </c>
      <c r="C16" s="52"/>
      <c r="D16" s="52"/>
      <c r="E16" s="52"/>
      <c r="F16" s="52"/>
      <c r="G16" s="53"/>
      <c r="H16" s="51">
        <v>510</v>
      </c>
      <c r="I16" s="52"/>
      <c r="J16" s="52"/>
      <c r="K16" s="52"/>
      <c r="L16" s="52"/>
      <c r="M16" s="53"/>
      <c r="N16" s="51">
        <v>530</v>
      </c>
      <c r="O16" s="52"/>
      <c r="P16" s="52"/>
      <c r="Q16" s="52"/>
      <c r="R16" s="52"/>
      <c r="S16" s="53"/>
    </row>
    <row r="17" spans="1:19" ht="15" customHeight="1" x14ac:dyDescent="0.2">
      <c r="A17" s="3" t="s">
        <v>21</v>
      </c>
      <c r="B17" s="4">
        <v>4.0199999999999996</v>
      </c>
      <c r="C17" s="5">
        <v>6</v>
      </c>
      <c r="D17" s="5">
        <v>8.0399999999999991</v>
      </c>
      <c r="E17" s="5">
        <v>10</v>
      </c>
      <c r="F17" s="6">
        <v>11.25</v>
      </c>
      <c r="G17" s="8">
        <v>11.25</v>
      </c>
      <c r="H17" s="4">
        <v>4.0199999999999996</v>
      </c>
      <c r="I17" s="5">
        <v>6</v>
      </c>
      <c r="J17" s="5">
        <v>8.0399999999999991</v>
      </c>
      <c r="K17" s="5">
        <v>10</v>
      </c>
      <c r="L17" s="6">
        <v>11.25</v>
      </c>
      <c r="M17" s="8">
        <v>11.25</v>
      </c>
      <c r="N17" s="4">
        <v>4.0199999999999996</v>
      </c>
      <c r="O17" s="5">
        <v>6</v>
      </c>
      <c r="P17" s="5">
        <v>8.0399999999999991</v>
      </c>
      <c r="Q17" s="5">
        <v>10</v>
      </c>
      <c r="R17" s="6">
        <v>11.25</v>
      </c>
      <c r="S17" s="8">
        <v>11.25</v>
      </c>
    </row>
    <row r="18" spans="1:19" ht="15" customHeight="1" x14ac:dyDescent="0.2">
      <c r="A18" s="3" t="s">
        <v>18</v>
      </c>
      <c r="B18" s="4">
        <v>58.804892610788947</v>
      </c>
      <c r="C18" s="5">
        <v>63.93243854752626</v>
      </c>
      <c r="D18" s="5">
        <v>66.783429180164134</v>
      </c>
      <c r="E18" s="5">
        <v>67.792852444769935</v>
      </c>
      <c r="F18" s="6">
        <v>68.101683142089229</v>
      </c>
      <c r="G18" s="8">
        <v>68.776943692668411</v>
      </c>
      <c r="H18" s="4">
        <v>64.828484620341058</v>
      </c>
      <c r="I18" s="5">
        <v>68.716431428935167</v>
      </c>
      <c r="J18" s="5">
        <v>70.964258349722257</v>
      </c>
      <c r="K18" s="5">
        <v>71.887342262662202</v>
      </c>
      <c r="L18" s="6">
        <v>72.092236727254729</v>
      </c>
      <c r="M18" s="8">
        <v>71.98426920833586</v>
      </c>
      <c r="N18" s="4">
        <v>67.119645451947292</v>
      </c>
      <c r="O18" s="5">
        <v>70.442878320504079</v>
      </c>
      <c r="P18" s="5">
        <v>72.519935883809566</v>
      </c>
      <c r="Q18" s="5">
        <v>73.263817624631756</v>
      </c>
      <c r="R18" s="6">
        <v>73.514348565698754</v>
      </c>
      <c r="S18" s="8">
        <v>73.809775312883033</v>
      </c>
    </row>
    <row r="19" spans="1:19" ht="15" customHeight="1" x14ac:dyDescent="0.2">
      <c r="A19" s="30" t="s">
        <v>19</v>
      </c>
      <c r="B19" s="31">
        <v>98.778178743242549</v>
      </c>
      <c r="C19" s="32">
        <v>99.460141247760887</v>
      </c>
      <c r="D19" s="32">
        <v>99.122712853214693</v>
      </c>
      <c r="E19" s="32">
        <v>99.127851728664268</v>
      </c>
      <c r="F19" s="33">
        <v>99.763717737764395</v>
      </c>
      <c r="G19" s="34">
        <v>99.528362486498693</v>
      </c>
      <c r="H19" s="31">
        <v>99.41083545509818</v>
      </c>
      <c r="I19" s="32">
        <v>99.184882748083794</v>
      </c>
      <c r="J19" s="32">
        <v>99.265471591656478</v>
      </c>
      <c r="K19" s="32">
        <v>99.210653364796343</v>
      </c>
      <c r="L19" s="33">
        <v>99.290471046120288</v>
      </c>
      <c r="M19" s="34">
        <v>100.06661519371097</v>
      </c>
      <c r="N19" s="31">
        <v>99.199356329325354</v>
      </c>
      <c r="O19" s="32">
        <v>99.436437154143107</v>
      </c>
      <c r="P19" s="32">
        <v>99.234957370631221</v>
      </c>
      <c r="Q19" s="32">
        <v>99.889817129717429</v>
      </c>
      <c r="R19" s="33">
        <v>99.103433959744692</v>
      </c>
      <c r="S19" s="34">
        <v>99.190038472992185</v>
      </c>
    </row>
    <row r="20" spans="1:19" ht="15" customHeight="1" x14ac:dyDescent="0.2">
      <c r="A20" s="35" t="s">
        <v>20</v>
      </c>
      <c r="B20" s="36"/>
      <c r="C20" s="37"/>
      <c r="D20" s="37"/>
      <c r="E20" s="37"/>
      <c r="F20" s="38"/>
      <c r="G20" s="39"/>
      <c r="H20" s="36"/>
      <c r="I20" s="37"/>
      <c r="J20" s="37"/>
      <c r="K20" s="37"/>
      <c r="L20" s="38"/>
      <c r="M20" s="39"/>
      <c r="N20" s="36"/>
      <c r="O20" s="37"/>
      <c r="P20" s="37"/>
      <c r="Q20" s="37"/>
      <c r="R20" s="38"/>
      <c r="S20" s="39"/>
    </row>
    <row r="21" spans="1:19" ht="15" customHeight="1" x14ac:dyDescent="0.2">
      <c r="A21" s="17" t="s">
        <v>2</v>
      </c>
      <c r="B21" s="18">
        <v>1.4737527058594475</v>
      </c>
      <c r="C21" s="19">
        <v>1.6826875167531292</v>
      </c>
      <c r="D21" s="19">
        <v>1.8649934833548678</v>
      </c>
      <c r="E21" s="19">
        <v>1.9186597569974011</v>
      </c>
      <c r="F21" s="20">
        <v>2.0353097795519792</v>
      </c>
      <c r="G21" s="21">
        <v>1.9952867153721097</v>
      </c>
      <c r="H21" s="18">
        <v>1.9623502738453116</v>
      </c>
      <c r="I21" s="19">
        <v>2.1837462323689767</v>
      </c>
      <c r="J21" s="19">
        <v>2.3246664878721268</v>
      </c>
      <c r="K21" s="19">
        <v>2.406708290542559</v>
      </c>
      <c r="L21" s="20">
        <v>2.5459913875140843</v>
      </c>
      <c r="M21" s="21">
        <v>2.5273286985101535</v>
      </c>
      <c r="N21" s="18">
        <v>2.5370200413200288</v>
      </c>
      <c r="O21" s="19">
        <v>2.7674681829810295</v>
      </c>
      <c r="P21" s="19">
        <v>2.9429474241368405</v>
      </c>
      <c r="Q21" s="19">
        <v>3.0399548237935825</v>
      </c>
      <c r="R21" s="20">
        <v>3.3528613903771061</v>
      </c>
      <c r="S21" s="21">
        <v>3.2114932444501769</v>
      </c>
    </row>
    <row r="22" spans="1:19" ht="15" customHeight="1" x14ac:dyDescent="0.2">
      <c r="A22" s="3" t="s">
        <v>3</v>
      </c>
      <c r="B22" s="4">
        <v>11.392908332816852</v>
      </c>
      <c r="C22" s="5">
        <v>12.704116285079822</v>
      </c>
      <c r="D22" s="5">
        <v>13.771986342295495</v>
      </c>
      <c r="E22" s="5">
        <v>14.374332781418175</v>
      </c>
      <c r="F22" s="6">
        <v>14.328866766181111</v>
      </c>
      <c r="G22" s="8">
        <v>14.605194620310462</v>
      </c>
      <c r="H22" s="4">
        <v>13.479243212041805</v>
      </c>
      <c r="I22" s="5">
        <v>14.900081724250617</v>
      </c>
      <c r="J22" s="5">
        <v>15.709034825065391</v>
      </c>
      <c r="K22" s="5">
        <v>16.117083364783774</v>
      </c>
      <c r="L22" s="6">
        <v>15.960454069253075</v>
      </c>
      <c r="M22" s="8">
        <v>16.361970007112692</v>
      </c>
      <c r="N22" s="4">
        <v>15.049719649673795</v>
      </c>
      <c r="O22" s="5">
        <v>16.353118352656111</v>
      </c>
      <c r="P22" s="5">
        <v>17.102146078387882</v>
      </c>
      <c r="Q22" s="5">
        <v>17.534654723727343</v>
      </c>
      <c r="R22" s="6">
        <v>17.587189814031507</v>
      </c>
      <c r="S22" s="8">
        <v>18.133980263029748</v>
      </c>
    </row>
    <row r="23" spans="1:19" ht="15" customHeight="1" x14ac:dyDescent="0.2">
      <c r="A23" s="3" t="s">
        <v>4</v>
      </c>
      <c r="B23" s="4">
        <v>40.636585792877675</v>
      </c>
      <c r="C23" s="5">
        <v>42.780426698442149</v>
      </c>
      <c r="D23" s="5">
        <v>43.400187309200312</v>
      </c>
      <c r="E23" s="5">
        <v>42.730481218213193</v>
      </c>
      <c r="F23" s="6">
        <v>42.607378738414269</v>
      </c>
      <c r="G23" s="8">
        <v>42.988932760147932</v>
      </c>
      <c r="H23" s="4">
        <v>43.578082887483134</v>
      </c>
      <c r="I23" s="5">
        <v>44.62888022533604</v>
      </c>
      <c r="J23" s="5">
        <v>45.009404473267509</v>
      </c>
      <c r="K23" s="5">
        <v>44.546713218994661</v>
      </c>
      <c r="L23" s="6">
        <v>44.214560329778038</v>
      </c>
      <c r="M23" s="8">
        <v>43.770114953781473</v>
      </c>
      <c r="N23" s="4">
        <v>43.457437458275962</v>
      </c>
      <c r="O23" s="5">
        <v>44.066893950331</v>
      </c>
      <c r="P23" s="5">
        <v>44.170759479722442</v>
      </c>
      <c r="Q23" s="5">
        <v>43.457275034433756</v>
      </c>
      <c r="R23" s="6">
        <v>42.947591251967964</v>
      </c>
      <c r="S23" s="8">
        <v>42.695995798947855</v>
      </c>
    </row>
    <row r="24" spans="1:19" ht="15" customHeight="1" x14ac:dyDescent="0.2">
      <c r="A24" s="3" t="s">
        <v>5</v>
      </c>
      <c r="B24" s="4">
        <v>21.812548932730405</v>
      </c>
      <c r="C24" s="5">
        <v>20.312118666544844</v>
      </c>
      <c r="D24" s="5">
        <v>19.438274459012113</v>
      </c>
      <c r="E24" s="5">
        <v>19.093303551445729</v>
      </c>
      <c r="F24" s="6">
        <v>19.252740715145833</v>
      </c>
      <c r="G24" s="8">
        <v>18.739533878030066</v>
      </c>
      <c r="H24" s="4">
        <v>19.053027247274432</v>
      </c>
      <c r="I24" s="5">
        <v>17.83893741307422</v>
      </c>
      <c r="J24" s="5">
        <v>17.040862111270442</v>
      </c>
      <c r="K24" s="5">
        <v>16.76410965041838</v>
      </c>
      <c r="L24" s="6">
        <v>16.710244255199896</v>
      </c>
      <c r="M24" s="8">
        <v>16.87393555958192</v>
      </c>
      <c r="N24" s="4">
        <v>17.947424762022688</v>
      </c>
      <c r="O24" s="5">
        <v>16.768331510043552</v>
      </c>
      <c r="P24" s="5">
        <v>16.028814534154737</v>
      </c>
      <c r="Q24" s="5">
        <v>15.769012221392355</v>
      </c>
      <c r="R24" s="6">
        <v>15.621248961250842</v>
      </c>
      <c r="S24" s="8">
        <v>15.632887387306612</v>
      </c>
    </row>
    <row r="25" spans="1:19" ht="15" customHeight="1" x14ac:dyDescent="0.2">
      <c r="A25" s="3" t="s">
        <v>6</v>
      </c>
      <c r="B25" s="4">
        <v>19.382558456480599</v>
      </c>
      <c r="C25" s="5">
        <v>15.755442785928926</v>
      </c>
      <c r="D25" s="5">
        <v>13.778296360823724</v>
      </c>
      <c r="E25" s="5">
        <v>13.113844003784381</v>
      </c>
      <c r="F25" s="6">
        <v>12.645576142764918</v>
      </c>
      <c r="G25" s="8">
        <v>12.483522429301518</v>
      </c>
      <c r="H25" s="4">
        <v>16.118488132384488</v>
      </c>
      <c r="I25" s="5">
        <v>13.444631157990669</v>
      </c>
      <c r="J25" s="5">
        <v>11.994879539007258</v>
      </c>
      <c r="K25" s="5">
        <v>11.348548086919415</v>
      </c>
      <c r="L25" s="6">
        <v>11.197519017545357</v>
      </c>
      <c r="M25" s="8">
        <v>11.141795232082249</v>
      </c>
      <c r="N25" s="4">
        <v>14.932929786029987</v>
      </c>
      <c r="O25" s="5">
        <v>12.788790169452362</v>
      </c>
      <c r="P25" s="5">
        <v>11.451249582035693</v>
      </c>
      <c r="Q25" s="5">
        <v>10.967170153975886</v>
      </c>
      <c r="R25" s="6">
        <v>10.864402473050397</v>
      </c>
      <c r="S25" s="8">
        <v>10.557337299810385</v>
      </c>
    </row>
    <row r="26" spans="1:19" ht="15" customHeight="1" x14ac:dyDescent="0.2">
      <c r="A26" s="3" t="s">
        <v>7</v>
      </c>
      <c r="B26" s="4">
        <v>3.411139447802904</v>
      </c>
      <c r="C26" s="5">
        <v>4.6812435826957053</v>
      </c>
      <c r="D26" s="5">
        <v>5.5741110437681316</v>
      </c>
      <c r="E26" s="5">
        <v>6.6569892983721815</v>
      </c>
      <c r="F26" s="6">
        <v>6.9870975073490902</v>
      </c>
      <c r="G26" s="8">
        <v>6.9404879555134293</v>
      </c>
      <c r="H26" s="4">
        <v>3.7458084712307405</v>
      </c>
      <c r="I26" s="5">
        <v>4.7689977001812656</v>
      </c>
      <c r="J26" s="5">
        <v>5.6805718617509067</v>
      </c>
      <c r="K26" s="5">
        <v>6.5879494698877776</v>
      </c>
      <c r="L26" s="6">
        <v>7.0971477621221508</v>
      </c>
      <c r="M26" s="8">
        <v>7.020724200492646</v>
      </c>
      <c r="N26" s="4">
        <v>4.0170746002097113</v>
      </c>
      <c r="O26" s="5">
        <v>5.1054210977863876</v>
      </c>
      <c r="P26" s="5">
        <v>6.0412525346250225</v>
      </c>
      <c r="Q26" s="5">
        <v>6.9238499304555274</v>
      </c>
      <c r="R26" s="6">
        <v>7.4572333533394355</v>
      </c>
      <c r="S26" s="8">
        <v>7.510026183718904</v>
      </c>
    </row>
    <row r="27" spans="1:19" ht="15" customHeight="1" x14ac:dyDescent="0.2">
      <c r="A27" s="3" t="s">
        <v>8</v>
      </c>
      <c r="B27" s="4">
        <v>1.8905063314320689</v>
      </c>
      <c r="C27" s="5">
        <v>2.0839644645554554</v>
      </c>
      <c r="D27" s="5">
        <v>2.1721510015453256</v>
      </c>
      <c r="E27" s="5">
        <v>2.1123893897689721</v>
      </c>
      <c r="F27" s="6">
        <v>2.1430303505927761</v>
      </c>
      <c r="G27" s="8">
        <v>2.2470416413244818</v>
      </c>
      <c r="H27" s="4">
        <v>2.06</v>
      </c>
      <c r="I27" s="5">
        <v>2.2347255467982645</v>
      </c>
      <c r="J27" s="5">
        <v>2.2405807017663366</v>
      </c>
      <c r="K27" s="5">
        <v>2.2288879184534398</v>
      </c>
      <c r="L27" s="6">
        <v>2.2740831785873858</v>
      </c>
      <c r="M27" s="8">
        <v>2.3041313484388826</v>
      </c>
      <c r="N27" s="4">
        <v>2.0583937024678027</v>
      </c>
      <c r="O27" s="5">
        <v>2.1499767367495539</v>
      </c>
      <c r="P27" s="5">
        <v>2.2628303669373731</v>
      </c>
      <c r="Q27" s="5">
        <v>2.3080831122215533</v>
      </c>
      <c r="R27" s="6">
        <v>2.1694727559827323</v>
      </c>
      <c r="S27" s="8">
        <v>2.2582798227363448</v>
      </c>
    </row>
    <row r="28" spans="1:19" ht="15" customHeight="1" thickBot="1" x14ac:dyDescent="0.25">
      <c r="A28" s="25" t="s">
        <v>9</v>
      </c>
      <c r="B28" s="26">
        <v>100</v>
      </c>
      <c r="C28" s="27">
        <v>100</v>
      </c>
      <c r="D28" s="27">
        <v>100</v>
      </c>
      <c r="E28" s="27">
        <v>100</v>
      </c>
      <c r="F28" s="28">
        <v>100</v>
      </c>
      <c r="G28" s="29">
        <v>100</v>
      </c>
      <c r="H28" s="26">
        <f>SUM(H21:H27)</f>
        <v>99.997000224259921</v>
      </c>
      <c r="I28" s="27">
        <v>100</v>
      </c>
      <c r="J28" s="27">
        <v>100</v>
      </c>
      <c r="K28" s="27">
        <v>100</v>
      </c>
      <c r="L28" s="28">
        <v>100</v>
      </c>
      <c r="M28" s="29">
        <v>100</v>
      </c>
      <c r="N28" s="26">
        <f>SUM(N21:N27)</f>
        <v>99.999999999999972</v>
      </c>
      <c r="O28" s="27">
        <v>100</v>
      </c>
      <c r="P28" s="27">
        <v>100</v>
      </c>
      <c r="Q28" s="27">
        <v>100</v>
      </c>
      <c r="R28" s="28">
        <v>100</v>
      </c>
      <c r="S28" s="29">
        <v>100</v>
      </c>
    </row>
    <row r="29" spans="1:19" ht="15" customHeight="1" x14ac:dyDescent="0.2">
      <c r="A29" s="45" t="s">
        <v>22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</row>
    <row r="30" spans="1:19" ht="15" customHeight="1" x14ac:dyDescent="0.2">
      <c r="A30" s="40" t="s">
        <v>2</v>
      </c>
      <c r="B30" s="18">
        <f t="shared" ref="B30:S35" si="0">0.8527*B7</f>
        <v>1.0880382200385752</v>
      </c>
      <c r="C30" s="19">
        <f t="shared" si="0"/>
        <v>1.273461846069829</v>
      </c>
      <c r="D30" s="19">
        <f t="shared" si="0"/>
        <v>1.4085048081264364</v>
      </c>
      <c r="E30" s="19">
        <f t="shared" si="0"/>
        <v>1.4577332081236953</v>
      </c>
      <c r="F30" s="19">
        <f t="shared" si="0"/>
        <v>1.5376927200998611</v>
      </c>
      <c r="G30" s="19">
        <f t="shared" si="0"/>
        <v>1.5286270212049557</v>
      </c>
      <c r="H30" s="18">
        <f t="shared" si="0"/>
        <v>1.4712333022613773</v>
      </c>
      <c r="I30" s="19">
        <f t="shared" si="0"/>
        <v>1.6375447824882825</v>
      </c>
      <c r="J30" s="19">
        <f t="shared" si="0"/>
        <v>1.7638516649212705</v>
      </c>
      <c r="K30" s="19">
        <f t="shared" si="0"/>
        <v>1.8493815072486184</v>
      </c>
      <c r="L30" s="19">
        <f t="shared" si="0"/>
        <v>1.9260140664408201</v>
      </c>
      <c r="M30" s="19">
        <f t="shared" si="0"/>
        <v>1.906920366067588</v>
      </c>
      <c r="N30" s="18">
        <f t="shared" si="0"/>
        <v>1.9881581126744146</v>
      </c>
      <c r="O30" s="19">
        <f t="shared" si="0"/>
        <v>2.215665691913403</v>
      </c>
      <c r="P30" s="19">
        <f t="shared" si="0"/>
        <v>2.3538647768896497</v>
      </c>
      <c r="Q30" s="19">
        <f t="shared" si="0"/>
        <v>2.4696832377407349</v>
      </c>
      <c r="R30" s="19">
        <f t="shared" si="0"/>
        <v>2.555070171820931</v>
      </c>
      <c r="S30" s="21">
        <f t="shared" si="0"/>
        <v>2.552604444359555</v>
      </c>
    </row>
    <row r="31" spans="1:19" ht="15" customHeight="1" x14ac:dyDescent="0.2">
      <c r="A31" s="41" t="s">
        <v>3</v>
      </c>
      <c r="B31" s="4">
        <f t="shared" si="0"/>
        <v>9.3462122213634427</v>
      </c>
      <c r="C31" s="5">
        <f t="shared" si="0"/>
        <v>10.511859841439458</v>
      </c>
      <c r="D31" s="5">
        <f t="shared" si="0"/>
        <v>11.416983162412608</v>
      </c>
      <c r="E31" s="5">
        <f t="shared" si="0"/>
        <v>11.770599475606376</v>
      </c>
      <c r="F31" s="5">
        <f t="shared" si="0"/>
        <v>11.442861180511304</v>
      </c>
      <c r="G31" s="5">
        <f t="shared" si="0"/>
        <v>11.990897573235953</v>
      </c>
      <c r="H31" s="4">
        <f t="shared" si="0"/>
        <v>10.692509166620153</v>
      </c>
      <c r="I31" s="5">
        <f t="shared" si="0"/>
        <v>11.793915933877807</v>
      </c>
      <c r="J31" s="5">
        <f t="shared" si="0"/>
        <v>12.318223581594051</v>
      </c>
      <c r="K31" s="5">
        <f t="shared" si="0"/>
        <v>12.880001997698328</v>
      </c>
      <c r="L31" s="5">
        <f t="shared" si="0"/>
        <v>12.903256141129861</v>
      </c>
      <c r="M31" s="5">
        <f t="shared" si="0"/>
        <v>12.874037208918448</v>
      </c>
      <c r="N31" s="4">
        <f t="shared" si="0"/>
        <v>11.947166470198185</v>
      </c>
      <c r="O31" s="5">
        <f t="shared" si="0"/>
        <v>13.160717801128456</v>
      </c>
      <c r="P31" s="5">
        <f t="shared" si="0"/>
        <v>13.87029144708654</v>
      </c>
      <c r="Q31" s="5">
        <f t="shared" si="0"/>
        <v>14.406564686667505</v>
      </c>
      <c r="R31" s="5">
        <f t="shared" si="0"/>
        <v>14.479180175857353</v>
      </c>
      <c r="S31" s="8">
        <f t="shared" si="0"/>
        <v>14.618183649554034</v>
      </c>
    </row>
    <row r="32" spans="1:19" ht="15" customHeight="1" x14ac:dyDescent="0.2">
      <c r="A32" s="3" t="s">
        <v>10</v>
      </c>
      <c r="B32" s="4">
        <f t="shared" si="0"/>
        <v>35.811707738414576</v>
      </c>
      <c r="C32" s="5">
        <f t="shared" si="0"/>
        <v>37.515907556154971</v>
      </c>
      <c r="D32" s="5">
        <f t="shared" si="0"/>
        <v>38.094213614361045</v>
      </c>
      <c r="E32" s="5">
        <f t="shared" si="0"/>
        <v>38.451291037470519</v>
      </c>
      <c r="F32" s="5">
        <f t="shared" si="0"/>
        <v>38.122345906445929</v>
      </c>
      <c r="G32" s="5">
        <f t="shared" si="0"/>
        <v>38.452569807708933</v>
      </c>
      <c r="H32" s="4">
        <f t="shared" si="0"/>
        <v>35.861912530202503</v>
      </c>
      <c r="I32" s="5">
        <f t="shared" si="0"/>
        <v>38.342608886025907</v>
      </c>
      <c r="J32" s="5">
        <f t="shared" si="0"/>
        <v>38.327641824140869</v>
      </c>
      <c r="K32" s="5">
        <f t="shared" si="0"/>
        <v>38.662802082292153</v>
      </c>
      <c r="L32" s="5">
        <f t="shared" si="0"/>
        <v>38.239830742991167</v>
      </c>
      <c r="M32" s="5">
        <f t="shared" si="0"/>
        <v>38.433221525415355</v>
      </c>
      <c r="N32" s="4">
        <f t="shared" si="0"/>
        <v>35.508191506214978</v>
      </c>
      <c r="O32" s="5">
        <f t="shared" si="0"/>
        <v>36.453254509302091</v>
      </c>
      <c r="P32" s="5">
        <f t="shared" si="0"/>
        <v>37.046744493858355</v>
      </c>
      <c r="Q32" s="5">
        <f t="shared" si="0"/>
        <v>36.946964781071671</v>
      </c>
      <c r="R32" s="5">
        <f t="shared" si="0"/>
        <v>36.791580937276159</v>
      </c>
      <c r="S32" s="8">
        <f t="shared" si="0"/>
        <v>36.464360242278701</v>
      </c>
    </row>
    <row r="33" spans="1:19" ht="15" customHeight="1" x14ac:dyDescent="0.2">
      <c r="A33" s="3" t="s">
        <v>11</v>
      </c>
      <c r="B33" s="4">
        <f t="shared" si="0"/>
        <v>18.638277163682538</v>
      </c>
      <c r="C33" s="5">
        <f t="shared" si="0"/>
        <v>17.60837065639231</v>
      </c>
      <c r="D33" s="5">
        <f t="shared" si="0"/>
        <v>16.81772016732338</v>
      </c>
      <c r="E33" s="5">
        <f t="shared" si="0"/>
        <v>16.398349476818794</v>
      </c>
      <c r="F33" s="5">
        <f t="shared" si="0"/>
        <v>16.453249657926715</v>
      </c>
      <c r="G33" s="5">
        <f t="shared" si="0"/>
        <v>16.020297653383722</v>
      </c>
      <c r="H33" s="4">
        <f t="shared" si="0"/>
        <v>17.505758525673912</v>
      </c>
      <c r="I33" s="5">
        <f t="shared" si="0"/>
        <v>16.277181094075633</v>
      </c>
      <c r="J33" s="5">
        <f t="shared" si="0"/>
        <v>15.875048221476222</v>
      </c>
      <c r="K33" s="5">
        <f t="shared" si="0"/>
        <v>15.354394050754053</v>
      </c>
      <c r="L33" s="5">
        <f t="shared" si="0"/>
        <v>15.022654545802492</v>
      </c>
      <c r="M33" s="5">
        <f t="shared" si="0"/>
        <v>15.168169485881325</v>
      </c>
      <c r="N33" s="4">
        <f t="shared" si="0"/>
        <v>16.538071156312615</v>
      </c>
      <c r="O33" s="5">
        <f t="shared" si="0"/>
        <v>15.554909932133226</v>
      </c>
      <c r="P33" s="5">
        <f t="shared" si="0"/>
        <v>14.921619730350592</v>
      </c>
      <c r="Q33" s="5">
        <f t="shared" si="0"/>
        <v>14.320611657397167</v>
      </c>
      <c r="R33" s="5">
        <f t="shared" si="0"/>
        <v>14.282807370158714</v>
      </c>
      <c r="S33" s="8">
        <f t="shared" si="0"/>
        <v>14.447840007440474</v>
      </c>
    </row>
    <row r="34" spans="1:19" ht="15" customHeight="1" x14ac:dyDescent="0.2">
      <c r="A34" s="3" t="s">
        <v>12</v>
      </c>
      <c r="B34" s="4">
        <f t="shared" si="0"/>
        <v>17.600037606957155</v>
      </c>
      <c r="C34" s="5">
        <f t="shared" si="0"/>
        <v>14.744784767616048</v>
      </c>
      <c r="D34" s="5">
        <f t="shared" si="0"/>
        <v>13.070721054884492</v>
      </c>
      <c r="E34" s="5">
        <f t="shared" si="0"/>
        <v>11.885077950170707</v>
      </c>
      <c r="F34" s="5">
        <f t="shared" si="0"/>
        <v>11.87812765660075</v>
      </c>
      <c r="G34" s="5">
        <f t="shared" si="0"/>
        <v>11.592367198418044</v>
      </c>
      <c r="H34" s="4">
        <f t="shared" si="0"/>
        <v>16.781189616709579</v>
      </c>
      <c r="I34" s="5">
        <f t="shared" si="0"/>
        <v>13.373030833450471</v>
      </c>
      <c r="J34" s="5">
        <f t="shared" si="0"/>
        <v>12.271232624355502</v>
      </c>
      <c r="K34" s="5">
        <f t="shared" si="0"/>
        <v>10.989274957125414</v>
      </c>
      <c r="L34" s="5">
        <f t="shared" si="0"/>
        <v>11.027533700997381</v>
      </c>
      <c r="M34" s="5">
        <f t="shared" si="0"/>
        <v>10.953409867579435</v>
      </c>
      <c r="N34" s="4">
        <f t="shared" si="0"/>
        <v>16.228577647519799</v>
      </c>
      <c r="O34" s="5">
        <f t="shared" si="0"/>
        <v>13.590147650555336</v>
      </c>
      <c r="P34" s="5">
        <f t="shared" si="0"/>
        <v>11.939140175590357</v>
      </c>
      <c r="Q34" s="5">
        <f t="shared" si="0"/>
        <v>11.123197914968243</v>
      </c>
      <c r="R34" s="5">
        <f t="shared" si="0"/>
        <v>11.278348048159351</v>
      </c>
      <c r="S34" s="8">
        <f t="shared" si="0"/>
        <v>11.284411107535698</v>
      </c>
    </row>
    <row r="35" spans="1:19" ht="15" customHeight="1" x14ac:dyDescent="0.2">
      <c r="A35" s="3" t="s">
        <v>7</v>
      </c>
      <c r="B35" s="4">
        <f t="shared" si="0"/>
        <v>2.7857270495437114</v>
      </c>
      <c r="C35" s="5">
        <f t="shared" si="0"/>
        <v>3.6156153323273497</v>
      </c>
      <c r="D35" s="5">
        <f t="shared" si="0"/>
        <v>4.4618571928920128</v>
      </c>
      <c r="E35" s="5">
        <f t="shared" si="0"/>
        <v>5.3069488518099206</v>
      </c>
      <c r="F35" s="5">
        <f t="shared" si="0"/>
        <v>5.835722878415484</v>
      </c>
      <c r="G35" s="5">
        <f t="shared" si="0"/>
        <v>5.6852407460483771</v>
      </c>
      <c r="H35" s="4">
        <f t="shared" si="0"/>
        <v>2.9573968585325012</v>
      </c>
      <c r="I35" s="5">
        <f t="shared" si="0"/>
        <v>3.8457184700818905</v>
      </c>
      <c r="J35" s="5">
        <f t="shared" si="0"/>
        <v>4.7140020835120859</v>
      </c>
      <c r="K35" s="5">
        <f t="shared" si="0"/>
        <v>5.5341454048814471</v>
      </c>
      <c r="L35" s="5">
        <f t="shared" si="0"/>
        <v>6.1507108026382964</v>
      </c>
      <c r="M35" s="5">
        <f t="shared" si="0"/>
        <v>5.9342415461378764</v>
      </c>
      <c r="N35" s="4">
        <f t="shared" si="0"/>
        <v>3.0598351070799796</v>
      </c>
      <c r="O35" s="5">
        <f t="shared" si="0"/>
        <v>4.2953044149674398</v>
      </c>
      <c r="P35" s="5">
        <f t="shared" si="0"/>
        <v>5.1383393762244793</v>
      </c>
      <c r="Q35" s="5">
        <f t="shared" si="0"/>
        <v>6.0029777221546281</v>
      </c>
      <c r="R35" s="5">
        <f t="shared" si="0"/>
        <v>5.8830132967275057</v>
      </c>
      <c r="S35" s="8">
        <f t="shared" si="0"/>
        <v>5.9026005488315185</v>
      </c>
    </row>
    <row r="36" spans="1:19" ht="15" customHeight="1" x14ac:dyDescent="0.2">
      <c r="A36" s="3" t="s">
        <v>8</v>
      </c>
      <c r="B36" s="4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4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4">
        <v>0</v>
      </c>
      <c r="O36" s="5">
        <v>0</v>
      </c>
      <c r="P36" s="5">
        <v>0</v>
      </c>
      <c r="Q36" s="5">
        <v>0</v>
      </c>
      <c r="R36" s="5">
        <v>0</v>
      </c>
      <c r="S36" s="8">
        <v>0</v>
      </c>
    </row>
    <row r="37" spans="1:19" ht="15" customHeight="1" thickBot="1" x14ac:dyDescent="0.25">
      <c r="A37" s="25" t="s">
        <v>13</v>
      </c>
      <c r="B37" s="26">
        <f>SUM(B30:B36)</f>
        <v>85.27000000000001</v>
      </c>
      <c r="C37" s="27">
        <f t="shared" ref="C37:S37" si="1">SUM(C30:C36)</f>
        <v>85.269999999999982</v>
      </c>
      <c r="D37" s="27">
        <f t="shared" si="1"/>
        <v>85.269999999999968</v>
      </c>
      <c r="E37" s="27">
        <f t="shared" si="1"/>
        <v>85.27000000000001</v>
      </c>
      <c r="F37" s="27">
        <f t="shared" si="1"/>
        <v>85.270000000000039</v>
      </c>
      <c r="G37" s="27">
        <f t="shared" si="1"/>
        <v>85.27</v>
      </c>
      <c r="H37" s="26">
        <f t="shared" si="1"/>
        <v>85.270000000000024</v>
      </c>
      <c r="I37" s="27">
        <f t="shared" si="1"/>
        <v>85.27</v>
      </c>
      <c r="J37" s="27">
        <f t="shared" si="1"/>
        <v>85.27000000000001</v>
      </c>
      <c r="K37" s="27">
        <f t="shared" si="1"/>
        <v>85.27000000000001</v>
      </c>
      <c r="L37" s="27">
        <f t="shared" si="1"/>
        <v>85.270000000000024</v>
      </c>
      <c r="M37" s="27">
        <f t="shared" si="1"/>
        <v>85.270000000000039</v>
      </c>
      <c r="N37" s="26">
        <f t="shared" si="1"/>
        <v>85.269999999999968</v>
      </c>
      <c r="O37" s="27">
        <f t="shared" si="1"/>
        <v>85.269999999999953</v>
      </c>
      <c r="P37" s="27">
        <f t="shared" si="1"/>
        <v>85.269999999999982</v>
      </c>
      <c r="Q37" s="27">
        <f t="shared" si="1"/>
        <v>85.269999999999953</v>
      </c>
      <c r="R37" s="27">
        <f t="shared" si="1"/>
        <v>85.270000000000039</v>
      </c>
      <c r="S37" s="29">
        <f t="shared" si="1"/>
        <v>85.269999999999982</v>
      </c>
    </row>
    <row r="38" spans="1:19" ht="15" customHeight="1" x14ac:dyDescent="0.2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7"/>
    </row>
    <row r="39" spans="1:19" ht="15" customHeight="1" x14ac:dyDescent="0.2">
      <c r="A39" s="17" t="s">
        <v>2</v>
      </c>
      <c r="B39" s="18">
        <f t="shared" ref="B39:S45" si="2">B21-B30</f>
        <v>0.38571448582087231</v>
      </c>
      <c r="C39" s="19">
        <f t="shared" si="2"/>
        <v>0.40922567068330018</v>
      </c>
      <c r="D39" s="19">
        <f t="shared" si="2"/>
        <v>0.4564886752284314</v>
      </c>
      <c r="E39" s="19">
        <f t="shared" si="2"/>
        <v>0.46092654887370577</v>
      </c>
      <c r="F39" s="19">
        <f t="shared" si="2"/>
        <v>0.49761705945211809</v>
      </c>
      <c r="G39" s="19">
        <f t="shared" si="2"/>
        <v>0.46665969416715392</v>
      </c>
      <c r="H39" s="18">
        <f t="shared" si="2"/>
        <v>0.4911169715839343</v>
      </c>
      <c r="I39" s="19">
        <f t="shared" si="2"/>
        <v>0.54620144988069419</v>
      </c>
      <c r="J39" s="19">
        <f t="shared" si="2"/>
        <v>0.56081482295085627</v>
      </c>
      <c r="K39" s="19">
        <f t="shared" si="2"/>
        <v>0.55732678329394059</v>
      </c>
      <c r="L39" s="19">
        <f t="shared" si="2"/>
        <v>0.6199773210732642</v>
      </c>
      <c r="M39" s="19">
        <f t="shared" si="2"/>
        <v>0.62040833244256555</v>
      </c>
      <c r="N39" s="18">
        <f t="shared" si="2"/>
        <v>0.54886192864561423</v>
      </c>
      <c r="O39" s="19">
        <f t="shared" si="2"/>
        <v>0.55180249106762647</v>
      </c>
      <c r="P39" s="19">
        <f t="shared" si="2"/>
        <v>0.58908264724719084</v>
      </c>
      <c r="Q39" s="19">
        <f t="shared" si="2"/>
        <v>0.57027158605284756</v>
      </c>
      <c r="R39" s="19">
        <f t="shared" si="2"/>
        <v>0.79779121855617507</v>
      </c>
      <c r="S39" s="21">
        <f t="shared" si="2"/>
        <v>0.6588888000906219</v>
      </c>
    </row>
    <row r="40" spans="1:19" ht="15" customHeight="1" x14ac:dyDescent="0.2">
      <c r="A40" s="3" t="s">
        <v>3</v>
      </c>
      <c r="B40" s="4">
        <f t="shared" si="2"/>
        <v>2.046696111453409</v>
      </c>
      <c r="C40" s="5">
        <f t="shared" si="2"/>
        <v>2.192256443640364</v>
      </c>
      <c r="D40" s="5">
        <f t="shared" si="2"/>
        <v>2.3550031798828872</v>
      </c>
      <c r="E40" s="5">
        <f t="shared" si="2"/>
        <v>2.6037333058117991</v>
      </c>
      <c r="F40" s="5">
        <f t="shared" si="2"/>
        <v>2.8860055856698068</v>
      </c>
      <c r="G40" s="5">
        <f t="shared" si="2"/>
        <v>2.6142970470745084</v>
      </c>
      <c r="H40" s="4">
        <f t="shared" si="2"/>
        <v>2.7867340454216514</v>
      </c>
      <c r="I40" s="5">
        <f t="shared" si="2"/>
        <v>3.1061657903728097</v>
      </c>
      <c r="J40" s="5">
        <f t="shared" si="2"/>
        <v>3.3908112434713402</v>
      </c>
      <c r="K40" s="5">
        <f t="shared" si="2"/>
        <v>3.2370813670854464</v>
      </c>
      <c r="L40" s="5">
        <f t="shared" si="2"/>
        <v>3.0571979281232142</v>
      </c>
      <c r="M40" s="5">
        <f t="shared" si="2"/>
        <v>3.4879327981942438</v>
      </c>
      <c r="N40" s="4">
        <f t="shared" si="2"/>
        <v>3.1025531794756098</v>
      </c>
      <c r="O40" s="5">
        <f t="shared" si="2"/>
        <v>3.1924005515276548</v>
      </c>
      <c r="P40" s="5">
        <f t="shared" si="2"/>
        <v>3.2318546313013421</v>
      </c>
      <c r="Q40" s="5">
        <f t="shared" si="2"/>
        <v>3.1280900370598381</v>
      </c>
      <c r="R40" s="5">
        <f t="shared" si="2"/>
        <v>3.1080096381741544</v>
      </c>
      <c r="S40" s="8">
        <f t="shared" si="2"/>
        <v>3.5157966134757146</v>
      </c>
    </row>
    <row r="41" spans="1:19" ht="15" customHeight="1" x14ac:dyDescent="0.2">
      <c r="A41" s="3" t="s">
        <v>10</v>
      </c>
      <c r="B41" s="4">
        <f t="shared" si="2"/>
        <v>4.8248780544630989</v>
      </c>
      <c r="C41" s="5">
        <f t="shared" si="2"/>
        <v>5.2645191422871775</v>
      </c>
      <c r="D41" s="5">
        <f t="shared" si="2"/>
        <v>5.3059736948392668</v>
      </c>
      <c r="E41" s="5">
        <f t="shared" si="2"/>
        <v>4.279190180742674</v>
      </c>
      <c r="F41" s="5">
        <f t="shared" si="2"/>
        <v>4.4850328319683399</v>
      </c>
      <c r="G41" s="5">
        <f t="shared" si="2"/>
        <v>4.5363629524389992</v>
      </c>
      <c r="H41" s="4">
        <f t="shared" si="2"/>
        <v>7.7161703572806317</v>
      </c>
      <c r="I41" s="5">
        <f t="shared" si="2"/>
        <v>6.286271339310133</v>
      </c>
      <c r="J41" s="5">
        <f t="shared" si="2"/>
        <v>6.6817626491266395</v>
      </c>
      <c r="K41" s="5">
        <f t="shared" si="2"/>
        <v>5.8839111367025083</v>
      </c>
      <c r="L41" s="5">
        <f t="shared" si="2"/>
        <v>5.9747295867868715</v>
      </c>
      <c r="M41" s="5">
        <f t="shared" si="2"/>
        <v>5.3368934283661176</v>
      </c>
      <c r="N41" s="4">
        <f t="shared" si="2"/>
        <v>7.9492459520609842</v>
      </c>
      <c r="O41" s="5">
        <f t="shared" si="2"/>
        <v>7.6136394410289085</v>
      </c>
      <c r="P41" s="5">
        <f t="shared" si="2"/>
        <v>7.1240149858640862</v>
      </c>
      <c r="Q41" s="5">
        <f t="shared" si="2"/>
        <v>6.5103102533620856</v>
      </c>
      <c r="R41" s="5">
        <f t="shared" si="2"/>
        <v>6.1560103146918053</v>
      </c>
      <c r="S41" s="8">
        <f t="shared" si="2"/>
        <v>6.2316355566691541</v>
      </c>
    </row>
    <row r="42" spans="1:19" ht="15" customHeight="1" x14ac:dyDescent="0.2">
      <c r="A42" s="3" t="s">
        <v>11</v>
      </c>
      <c r="B42" s="4">
        <f t="shared" si="2"/>
        <v>3.1742717690478663</v>
      </c>
      <c r="C42" s="5">
        <f t="shared" si="2"/>
        <v>2.703748010152534</v>
      </c>
      <c r="D42" s="5">
        <f t="shared" si="2"/>
        <v>2.6205542916887339</v>
      </c>
      <c r="E42" s="5">
        <f t="shared" si="2"/>
        <v>2.6949540746269349</v>
      </c>
      <c r="F42" s="5">
        <f t="shared" si="2"/>
        <v>2.7994910572191181</v>
      </c>
      <c r="G42" s="5">
        <f t="shared" si="2"/>
        <v>2.7192362246463446</v>
      </c>
      <c r="H42" s="4">
        <f t="shared" si="2"/>
        <v>1.5472687216005205</v>
      </c>
      <c r="I42" s="5">
        <f t="shared" si="2"/>
        <v>1.5617563189985866</v>
      </c>
      <c r="J42" s="5">
        <f t="shared" si="2"/>
        <v>1.1658138897942205</v>
      </c>
      <c r="K42" s="5">
        <f t="shared" si="2"/>
        <v>1.4097155996643274</v>
      </c>
      <c r="L42" s="5">
        <f t="shared" si="2"/>
        <v>1.6875897093974039</v>
      </c>
      <c r="M42" s="5">
        <f t="shared" si="2"/>
        <v>1.7057660737005946</v>
      </c>
      <c r="N42" s="4">
        <f t="shared" si="2"/>
        <v>1.4093536057100735</v>
      </c>
      <c r="O42" s="5">
        <f t="shared" si="2"/>
        <v>1.2134215779103261</v>
      </c>
      <c r="P42" s="5">
        <f t="shared" si="2"/>
        <v>1.1071948038041448</v>
      </c>
      <c r="Q42" s="5">
        <f t="shared" si="2"/>
        <v>1.4484005639951878</v>
      </c>
      <c r="R42" s="5">
        <f t="shared" si="2"/>
        <v>1.3384415910921277</v>
      </c>
      <c r="S42" s="8">
        <f t="shared" si="2"/>
        <v>1.1850473798661376</v>
      </c>
    </row>
    <row r="43" spans="1:19" ht="15" customHeight="1" x14ac:dyDescent="0.2">
      <c r="A43" s="3" t="s">
        <v>12</v>
      </c>
      <c r="B43" s="4">
        <f t="shared" si="2"/>
        <v>1.7825208495234435</v>
      </c>
      <c r="C43" s="5">
        <f t="shared" si="2"/>
        <v>1.0106580183128777</v>
      </c>
      <c r="D43" s="5">
        <f t="shared" si="2"/>
        <v>0.70757530593923157</v>
      </c>
      <c r="E43" s="5">
        <f t="shared" si="2"/>
        <v>1.2287660536136737</v>
      </c>
      <c r="F43" s="5">
        <f t="shared" si="2"/>
        <v>0.76744848616416839</v>
      </c>
      <c r="G43" s="5">
        <f t="shared" si="2"/>
        <v>0.89115523088347359</v>
      </c>
      <c r="H43" s="4">
        <f t="shared" si="2"/>
        <v>-0.66270148432509046</v>
      </c>
      <c r="I43" s="5">
        <f t="shared" si="2"/>
        <v>7.1600324540197491E-2</v>
      </c>
      <c r="J43" s="5">
        <f t="shared" si="2"/>
        <v>-0.27635308534824432</v>
      </c>
      <c r="K43" s="5">
        <f t="shared" si="2"/>
        <v>0.35927312979400128</v>
      </c>
      <c r="L43" s="5">
        <f t="shared" si="2"/>
        <v>0.16998531654797588</v>
      </c>
      <c r="M43" s="5">
        <f t="shared" si="2"/>
        <v>0.18838536450281396</v>
      </c>
      <c r="N43" s="4">
        <f t="shared" si="2"/>
        <v>-1.2956478614898117</v>
      </c>
      <c r="O43" s="5">
        <f t="shared" si="2"/>
        <v>-0.80135748110297378</v>
      </c>
      <c r="P43" s="5">
        <f t="shared" si="2"/>
        <v>-0.48789059355466335</v>
      </c>
      <c r="Q43" s="5">
        <f t="shared" si="2"/>
        <v>-0.15602776099235705</v>
      </c>
      <c r="R43" s="5">
        <f t="shared" si="2"/>
        <v>-0.41394557510895424</v>
      </c>
      <c r="S43" s="8">
        <f t="shared" si="2"/>
        <v>-0.72707380772531316</v>
      </c>
    </row>
    <row r="44" spans="1:19" ht="15" customHeight="1" x14ac:dyDescent="0.2">
      <c r="A44" s="3" t="s">
        <v>7</v>
      </c>
      <c r="B44" s="4">
        <f t="shared" si="2"/>
        <v>0.62541239825919259</v>
      </c>
      <c r="C44" s="5">
        <f t="shared" si="2"/>
        <v>1.0656282503683556</v>
      </c>
      <c r="D44" s="5">
        <f t="shared" si="2"/>
        <v>1.1122538508761188</v>
      </c>
      <c r="E44" s="5">
        <f t="shared" si="2"/>
        <v>1.3500404465622609</v>
      </c>
      <c r="F44" s="5">
        <f t="shared" si="2"/>
        <v>1.1513746289336062</v>
      </c>
      <c r="G44" s="5">
        <f t="shared" si="2"/>
        <v>1.2552472094650522</v>
      </c>
      <c r="H44" s="4">
        <f t="shared" si="2"/>
        <v>0.78841161269823923</v>
      </c>
      <c r="I44" s="5">
        <f t="shared" si="2"/>
        <v>0.92327923009937507</v>
      </c>
      <c r="J44" s="5">
        <f t="shared" si="2"/>
        <v>0.96656977823882073</v>
      </c>
      <c r="K44" s="5">
        <f t="shared" si="2"/>
        <v>1.0538040650063305</v>
      </c>
      <c r="L44" s="5">
        <f t="shared" si="2"/>
        <v>0.94643695948385442</v>
      </c>
      <c r="M44" s="5">
        <f t="shared" si="2"/>
        <v>1.0864826543547697</v>
      </c>
      <c r="N44" s="4">
        <f t="shared" si="2"/>
        <v>0.95723949312973167</v>
      </c>
      <c r="O44" s="5">
        <f t="shared" si="2"/>
        <v>0.81011668281894789</v>
      </c>
      <c r="P44" s="5">
        <f t="shared" si="2"/>
        <v>0.9029131584005432</v>
      </c>
      <c r="Q44" s="5">
        <f t="shared" si="2"/>
        <v>0.92087220830089933</v>
      </c>
      <c r="R44" s="5">
        <f t="shared" si="2"/>
        <v>1.5742200566119298</v>
      </c>
      <c r="S44" s="8">
        <f t="shared" si="2"/>
        <v>1.6074256348873854</v>
      </c>
    </row>
    <row r="45" spans="1:19" ht="15" customHeight="1" x14ac:dyDescent="0.2">
      <c r="A45" s="3" t="s">
        <v>8</v>
      </c>
      <c r="B45" s="4">
        <f t="shared" si="2"/>
        <v>1.8905063314320689</v>
      </c>
      <c r="C45" s="5">
        <f t="shared" si="2"/>
        <v>2.0839644645554554</v>
      </c>
      <c r="D45" s="5">
        <f t="shared" si="2"/>
        <v>2.1721510015453256</v>
      </c>
      <c r="E45" s="5">
        <f t="shared" si="2"/>
        <v>2.1123893897689721</v>
      </c>
      <c r="F45" s="5">
        <f t="shared" si="2"/>
        <v>2.1430303505927761</v>
      </c>
      <c r="G45" s="5">
        <f t="shared" si="2"/>
        <v>2.2470416413244818</v>
      </c>
      <c r="H45" s="4">
        <f t="shared" si="2"/>
        <v>2.06</v>
      </c>
      <c r="I45" s="5">
        <f t="shared" si="2"/>
        <v>2.2347255467982645</v>
      </c>
      <c r="J45" s="5">
        <f t="shared" si="2"/>
        <v>2.2405807017663366</v>
      </c>
      <c r="K45" s="5">
        <f t="shared" si="2"/>
        <v>2.2288879184534398</v>
      </c>
      <c r="L45" s="5">
        <f t="shared" si="2"/>
        <v>2.2740831785873858</v>
      </c>
      <c r="M45" s="5">
        <f t="shared" si="2"/>
        <v>2.3041313484388826</v>
      </c>
      <c r="N45" s="4">
        <f t="shared" si="2"/>
        <v>2.0583937024678027</v>
      </c>
      <c r="O45" s="5">
        <f t="shared" si="2"/>
        <v>2.1499767367495539</v>
      </c>
      <c r="P45" s="5">
        <f t="shared" si="2"/>
        <v>2.2628303669373731</v>
      </c>
      <c r="Q45" s="5">
        <f t="shared" si="2"/>
        <v>2.3080831122215533</v>
      </c>
      <c r="R45" s="5">
        <f t="shared" si="2"/>
        <v>2.1694727559827323</v>
      </c>
      <c r="S45" s="8">
        <f t="shared" si="2"/>
        <v>2.2582798227363448</v>
      </c>
    </row>
    <row r="46" spans="1:19" ht="15" customHeight="1" thickBot="1" x14ac:dyDescent="0.25">
      <c r="A46" s="25" t="s">
        <v>13</v>
      </c>
      <c r="B46" s="26">
        <f>SUM(B39:B45)</f>
        <v>14.729999999999952</v>
      </c>
      <c r="C46" s="27">
        <f t="shared" ref="C46:S46" si="3">SUM(C39:C45)</f>
        <v>14.730000000000064</v>
      </c>
      <c r="D46" s="27">
        <f t="shared" si="3"/>
        <v>14.729999999999995</v>
      </c>
      <c r="E46" s="27">
        <f t="shared" si="3"/>
        <v>14.730000000000022</v>
      </c>
      <c r="F46" s="27">
        <f t="shared" si="3"/>
        <v>14.729999999999933</v>
      </c>
      <c r="G46" s="27">
        <f t="shared" si="3"/>
        <v>14.730000000000015</v>
      </c>
      <c r="H46" s="26">
        <f>SUM(H39:H45)</f>
        <v>14.727000224259886</v>
      </c>
      <c r="I46" s="27">
        <f t="shared" si="3"/>
        <v>14.730000000000061</v>
      </c>
      <c r="J46" s="27">
        <f t="shared" si="3"/>
        <v>14.72999999999997</v>
      </c>
      <c r="K46" s="27">
        <f t="shared" si="3"/>
        <v>14.729999999999993</v>
      </c>
      <c r="L46" s="27">
        <f t="shared" si="3"/>
        <v>14.72999999999997</v>
      </c>
      <c r="M46" s="27">
        <f t="shared" si="3"/>
        <v>14.729999999999988</v>
      </c>
      <c r="N46" s="26">
        <f t="shared" si="3"/>
        <v>14.730000000000004</v>
      </c>
      <c r="O46" s="27">
        <f t="shared" si="3"/>
        <v>14.730000000000043</v>
      </c>
      <c r="P46" s="27">
        <f t="shared" si="3"/>
        <v>14.730000000000015</v>
      </c>
      <c r="Q46" s="27">
        <f t="shared" si="3"/>
        <v>14.730000000000054</v>
      </c>
      <c r="R46" s="27">
        <f t="shared" si="3"/>
        <v>14.729999999999972</v>
      </c>
      <c r="S46" s="29">
        <f t="shared" si="3"/>
        <v>14.730000000000047</v>
      </c>
    </row>
    <row r="47" spans="1:19" ht="15" customHeight="1" x14ac:dyDescent="0.2">
      <c r="A47" s="1" t="s">
        <v>19</v>
      </c>
    </row>
    <row r="48" spans="1:19" ht="12" customHeight="1" x14ac:dyDescent="0.2">
      <c r="A48" s="1" t="s">
        <v>14</v>
      </c>
      <c r="B48" s="44">
        <f>AVERAGE(B19:S19)</f>
        <v>99.347996367398096</v>
      </c>
    </row>
    <row r="49" spans="1:2" ht="12" customHeight="1" x14ac:dyDescent="0.2">
      <c r="A49" s="1" t="s">
        <v>15</v>
      </c>
      <c r="B49" s="44">
        <f>STDEV(B19:S19)</f>
        <v>0.31048502804186962</v>
      </c>
    </row>
  </sheetData>
  <mergeCells count="10">
    <mergeCell ref="A29:S29"/>
    <mergeCell ref="A38:S38"/>
    <mergeCell ref="A1:S1"/>
    <mergeCell ref="B2:G2"/>
    <mergeCell ref="H2:M2"/>
    <mergeCell ref="N2:S2"/>
    <mergeCell ref="A15:S15"/>
    <mergeCell ref="B16:G16"/>
    <mergeCell ref="H16:M16"/>
    <mergeCell ref="N16:S16"/>
  </mergeCells>
  <printOptions gridLines="1" gridLinesSet="0"/>
  <pageMargins left="1" right="0.5" top="1" bottom="1" header="0.5" footer="0.5"/>
  <pageSetup scale="64" orientation="landscape" horizontalDpi="300" verticalDpi="300" r:id="rId1"/>
  <headerFooter alignWithMargins="0">
    <oddHeader>&amp;LTable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T1. Effect of Can Oil on Yield</vt:lpstr>
    </vt:vector>
  </TitlesOfParts>
  <Company>NRCan / RNCan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Siauw</dc:creator>
  <cp:lastModifiedBy>Ng, Siauw</cp:lastModifiedBy>
  <dcterms:created xsi:type="dcterms:W3CDTF">2015-07-10T01:37:23Z</dcterms:created>
  <dcterms:modified xsi:type="dcterms:W3CDTF">2016-03-14T19:50:12Z</dcterms:modified>
</cp:coreProperties>
</file>