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14210"/>
</workbook>
</file>

<file path=xl/calcChain.xml><?xml version="1.0" encoding="utf-8"?>
<calcChain xmlns="http://schemas.openxmlformats.org/spreadsheetml/2006/main">
  <c r="E11" i="1"/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<sst xmlns="http://schemas.openxmlformats.org/spreadsheetml/2006/main" count="41" uniqueCount="40">
  <si>
    <t>Company</t>
  </si>
  <si>
    <t>Catalog Number</t>
  </si>
  <si>
    <t>AAAAAH384Q8=</t>
  </si>
  <si>
    <t>Name of Reagent/ Equipment</t>
  </si>
  <si>
    <t>Comments/Description</t>
  </si>
  <si>
    <t>Nintendo, USA</t>
  </si>
  <si>
    <t>Vivaltis, France</t>
  </si>
  <si>
    <t>PhenixUSBNeo</t>
  </si>
  <si>
    <t>Wii Balance Board</t>
  </si>
  <si>
    <t>Microsoft, USA</t>
  </si>
  <si>
    <t>Emotiv Neuroheadset</t>
  </si>
  <si>
    <t>Emotiv, Australia</t>
  </si>
  <si>
    <t>Dell</t>
  </si>
  <si>
    <t>Eye Tribe</t>
  </si>
  <si>
    <t>The Eye Tribe</t>
  </si>
  <si>
    <t>Cost estimates (Euros)</t>
  </si>
  <si>
    <t>Data processing and visual feedback (Figure 2)</t>
  </si>
  <si>
    <t>NMES stimulator</t>
  </si>
  <si>
    <r>
      <t>Balance Board</t>
    </r>
    <r>
      <rPr>
        <vertAlign val="superscript"/>
        <sz val="12"/>
        <color indexed="8"/>
        <rFont val="Calibri"/>
        <family val="2"/>
      </rPr>
      <t/>
    </r>
  </si>
  <si>
    <t>Motion Capture</t>
  </si>
  <si>
    <t xml:space="preserve">Eye Tracker </t>
  </si>
  <si>
    <t>Computer with PC monitor</t>
  </si>
  <si>
    <t>Olimex</t>
  </si>
  <si>
    <t>EEG-AE</t>
  </si>
  <si>
    <t>EEG active electrode</t>
  </si>
  <si>
    <t>EEG Data Acquisition System</t>
  </si>
  <si>
    <t>Softwares, EMG electrodes, NMES electrodes, and cables</t>
  </si>
  <si>
    <t>XBOX-360 Kinect</t>
  </si>
  <si>
    <t>10x9</t>
  </si>
  <si>
    <t>EEG passive electrode</t>
  </si>
  <si>
    <t>EEG-PE</t>
  </si>
  <si>
    <t>10x5</t>
  </si>
  <si>
    <t>Total</t>
  </si>
  <si>
    <t>SmartEye Tracker (Figure 2a)</t>
  </si>
  <si>
    <t>NMES stimulator cum EMG sensor (Figure 2b)</t>
  </si>
  <si>
    <t>Balance Board (Figure 2b)</t>
  </si>
  <si>
    <t>Motion Capture (Figure 2b)</t>
  </si>
  <si>
    <t>EEG active electrode (10 in number)(Figure 2b)</t>
  </si>
  <si>
    <t>EEG passive electrode for EOG and references (6 in number)(Figure 2b)</t>
  </si>
  <si>
    <t>Wireless EEG headset (Figure 2b)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</si>
</sst>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11"/>
  <sheetViews>
    <sheetView tabSelected="1" workbookViewId="0">
      <selection activeCell="D17" sqref="D17"/>
    </sheetView>
  </sheetViews>
  <sheetFormatPr defaultRowHeight="15.6"/>
  <cols>
    <col min="1" max="1" width="29.21875" style="2" bestFit="1" customWidth="1"/>
    <col min="2" max="2" width="27.6640625" style="2" bestFit="1" customWidth="1"/>
    <col min="3" max="3" width="21.5546875" style="2" bestFit="1" customWidth="1"/>
    <col min="4" max="4" width="68.109375" style="5" bestFit="1" customWidth="1"/>
    <col min="5" max="5" width="19.77734375" style="8" bestFit="1" customWidth="1"/>
  </cols>
  <sheetData>
    <row r="1" spans="1:5" s="1" customFormat="1">
      <c r="A1" s="3" t="s">
        <v>3</v>
      </c>
      <c r="B1" s="3" t="s">
        <v>0</v>
      </c>
      <c r="C1" s="3" t="s">
        <v>1</v>
      </c>
      <c r="D1" s="4" t="s">
        <v>4</v>
      </c>
      <c r="E1" s="7" t="s">
        <v>15</v>
      </c>
    </row>
    <row r="2" spans="1:5">
      <c r="A2" s="2" t="s">
        <v>17</v>
      </c>
      <c r="B2" s="2" t="s">
        <v>6</v>
      </c>
      <c r="C2" s="2" t="s">
        <v>7</v>
      </c>
      <c r="D2" s="5" t="s">
        <v>34</v>
      </c>
      <c r="E2" s="8">
        <v>5217.3999999999996</v>
      </c>
    </row>
    <row r="3" spans="1:5" ht="17.399999999999999">
      <c r="A3" s="6" t="s">
        <v>18</v>
      </c>
      <c r="B3" s="6" t="s">
        <v>5</v>
      </c>
      <c r="C3" s="2" t="s">
        <v>8</v>
      </c>
      <c r="D3" s="5" t="s">
        <v>35</v>
      </c>
      <c r="E3" s="8">
        <v>100</v>
      </c>
    </row>
    <row r="4" spans="1:5">
      <c r="A4" s="2" t="s">
        <v>19</v>
      </c>
      <c r="B4" s="6" t="s">
        <v>9</v>
      </c>
      <c r="C4" s="2" t="s">
        <v>27</v>
      </c>
      <c r="D4" s="5" t="s">
        <v>36</v>
      </c>
      <c r="E4" s="8">
        <v>150</v>
      </c>
    </row>
    <row r="5" spans="1:5">
      <c r="A5" s="2" t="s">
        <v>20</v>
      </c>
      <c r="B5" s="2" t="s">
        <v>13</v>
      </c>
      <c r="C5" s="2" t="s">
        <v>14</v>
      </c>
      <c r="D5" s="5" t="s">
        <v>33</v>
      </c>
      <c r="E5" s="8">
        <v>100</v>
      </c>
    </row>
    <row r="6" spans="1:5">
      <c r="A6" s="2" t="s">
        <v>25</v>
      </c>
      <c r="B6" s="6" t="s">
        <v>11</v>
      </c>
      <c r="C6" s="2" t="s">
        <v>10</v>
      </c>
      <c r="D6" s="5" t="s">
        <v>39</v>
      </c>
      <c r="E6" s="8">
        <v>400</v>
      </c>
    </row>
    <row r="7" spans="1:5">
      <c r="A7" s="2" t="s">
        <v>29</v>
      </c>
      <c r="B7" s="2" t="s">
        <v>22</v>
      </c>
      <c r="C7" s="2" t="s">
        <v>30</v>
      </c>
      <c r="D7" s="6" t="s">
        <v>38</v>
      </c>
      <c r="E7" s="8" t="s">
        <v>31</v>
      </c>
    </row>
    <row r="8" spans="1:5">
      <c r="A8" s="2" t="s">
        <v>24</v>
      </c>
      <c r="B8" s="2" t="s">
        <v>22</v>
      </c>
      <c r="C8" s="2" t="s">
        <v>23</v>
      </c>
      <c r="D8" s="6" t="s">
        <v>37</v>
      </c>
      <c r="E8" s="8" t="s">
        <v>28</v>
      </c>
    </row>
    <row r="9" spans="1:5">
      <c r="A9" s="2" t="s">
        <v>21</v>
      </c>
      <c r="B9" s="2" t="s">
        <v>12</v>
      </c>
      <c r="D9" s="5" t="s">
        <v>16</v>
      </c>
      <c r="E9" s="8">
        <v>500</v>
      </c>
    </row>
    <row r="10" spans="1:5" ht="31.2">
      <c r="A10" s="2" t="s">
        <v>26</v>
      </c>
    </row>
    <row r="11" spans="1:5">
      <c r="D11" s="9" t="s">
        <v>32</v>
      </c>
      <c r="E11" s="8">
        <f>SUM(E2:E9)</f>
        <v>6467.4</v>
      </c>
    </row>
  </sheetData>
  <phoneticPr fontId="5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 ca="1">IF(Sheet1!1:1,"AAAAAH384QA=",0)</f>
        <v>#VALUE!</v>
      </c>
      <c r="B1" t="e">
        <f ca="1">AND(Sheet1!A1,"AAAAAH384QE=")</f>
        <v>#VALUE!</v>
      </c>
      <c r="C1" t="e">
        <f ca="1">AND(Sheet1!B1,"AAAAAH384QI=")</f>
        <v>#VALUE!</v>
      </c>
      <c r="D1" t="e">
        <f ca="1">AND(Sheet1!C1,"AAAAAH384QM=")</f>
        <v>#VALUE!</v>
      </c>
      <c r="E1" t="e">
        <f ca="1">AND(Sheet1!D1,"AAAAAH384QQ=")</f>
        <v>#VALUE!</v>
      </c>
      <c r="F1" t="e">
        <f ca="1">IF(Sheet1!A:A,"AAAAAH384QU=",0)</f>
        <v>#VALUE!</v>
      </c>
      <c r="G1" t="e">
        <f ca="1">IF(Sheet1!B:B,"AAAAAH384QY=",0)</f>
        <v>#VALUE!</v>
      </c>
      <c r="H1" t="e">
        <f ca="1">IF(Sheet1!C:C,"AAAAAH384Qc=",0)</f>
        <v>#VALUE!</v>
      </c>
      <c r="I1" t="e">
        <f ca="1">IF(Sheet1!D:D,"AAAAAH384Qg=",0)</f>
        <v>#VALUE!</v>
      </c>
      <c r="J1">
        <f ca="1">IF(Sheet2!1:1,"AAAAAH384Qk=",0)</f>
        <v>0</v>
      </c>
      <c r="K1" t="e">
        <f ca="1">AND(Sheet2!A1,"AAAAAH384Qo=")</f>
        <v>#VALUE!</v>
      </c>
      <c r="L1">
        <f ca="1">IF(Sheet2!A:A,"AAAAAH384Qs=",0)</f>
        <v>0</v>
      </c>
      <c r="M1">
        <f ca="1">IF(Sheet3!1:1,"AAAAAH384Qw=",0)</f>
        <v>0</v>
      </c>
      <c r="N1" t="e">
        <f ca="1">AND(Sheet3!A1,"AAAAAH384Q0=")</f>
        <v>#VALUE!</v>
      </c>
      <c r="O1">
        <f ca="1">IF(Sheet3!A:A,"AAAAAH384Q4=",0)</f>
        <v>0</v>
      </c>
      <c r="P1" t="s">
        <v>2</v>
      </c>
    </row>
  </sheetData>
  <sheetCalcPr fullCalcOnLoad="1"/>
  <phoneticPr fontId="5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admin_lokal</cp:lastModifiedBy>
  <dcterms:created xsi:type="dcterms:W3CDTF">2012-02-23T18:29:07Z</dcterms:created>
  <dcterms:modified xsi:type="dcterms:W3CDTF">2015-02-12T09:45:51Z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