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111.xml" ContentType="application/vnd.openxmlformats-officedocument.spreadsheetml.revisionLog+xml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ustomProperty3.bin" ContentType="application/vnd.openxmlformats-officedocument.spreadsheetml.customPropert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revisions/revisionHeaders.xml" ContentType="application/vnd.openxmlformats-officedocument.spreadsheetml.revisionHeaders+xml"/>
  <Override PartName="/docProps/custom.xml" ContentType="application/vnd.openxmlformats-officedocument.custom-propertie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105" windowWidth="19155" windowHeight="8505"/>
  </bookViews>
  <sheets>
    <sheet name="Sheet2" sheetId="1" r:id="rId1"/>
    <sheet name="Sheet3" sheetId="2" r:id="rId2"/>
    <sheet name="DV-IDENTITY-0" sheetId="3" state="veryHidden" r:id="rId3"/>
  </sheets>
  <calcPr calcId="124519"/>
  <customWorkbookViews>
    <customWorkbookView name="cwellman - Persönliche Ansicht" guid="{D870BB05-76F0-4221-9E2B-E58F1F2702A0}" mergeInterval="0" personalView="1" maximized="1" xWindow="1" yWindow="1" windowWidth="1077" windowHeight="568" activeSheetId="1"/>
    <customWorkbookView name="Jette - Persönliche Ansicht" guid="{CF7BB618-3B15-4F48-A323-406020A750C2}" mergeInterval="0" personalView="1" maximized="1" xWindow="1" yWindow="1" windowWidth="1596" windowHeight="670" activeSheetId="1"/>
  </customWorkbookViews>
</workbook>
</file>

<file path=xl/calcChain.xml><?xml version="1.0" encoding="utf-8"?>
<calcChain xmlns="http://schemas.openxmlformats.org/spreadsheetml/2006/main">
  <c r="A1" i="3"/>
  <c r="B1"/>
  <c r="C1"/>
  <c r="D1"/>
  <c r="E1"/>
  <c r="F1"/>
  <c r="G1"/>
  <c r="H1"/>
  <c r="I1"/>
  <c r="J1"/>
  <c r="K1"/>
  <c r="L1"/>
  <c r="M1"/>
  <c r="N1"/>
  <c r="O1"/>
</calcChain>
</file>

<file path=xl/sharedStrings.xml><?xml version="1.0" encoding="utf-8"?>
<sst xmlns="http://schemas.openxmlformats.org/spreadsheetml/2006/main" count="118" uniqueCount="103">
  <si>
    <t>Company</t>
  </si>
  <si>
    <t>Catalog Number</t>
  </si>
  <si>
    <t>AAAAAH384Q8=</t>
  </si>
  <si>
    <t>Name of Material/ Equipment</t>
  </si>
  <si>
    <t>fixing pins</t>
  </si>
  <si>
    <t xml:space="preserve">big bucket </t>
  </si>
  <si>
    <t>filled with ice</t>
  </si>
  <si>
    <t xml:space="preserve">crayfish saline </t>
  </si>
  <si>
    <t xml:space="preserve">contains (in mM): 5.4 KCl, 2.6 MgCl2, 13.5 CaCl2, and 195 NaCl, buffered with 10mM Tris base and 4.7mM maleic acid; aerated for 3 hours. Adjust at pH of 7.4. </t>
  </si>
  <si>
    <t>Axon Digidata 1440A</t>
  </si>
  <si>
    <t>Leica, Germany</t>
  </si>
  <si>
    <t>Olympus SZ61</t>
  </si>
  <si>
    <t>Olympus, Germany</t>
  </si>
  <si>
    <t>Axon Instruments, Molecular Devices Design, Union City, CA</t>
  </si>
  <si>
    <t>Molecular Devices Design, Union City, CA</t>
  </si>
  <si>
    <t>Fine Science Tools (FST), Germany</t>
  </si>
  <si>
    <t>Sutter Instruments, Novato, CA</t>
  </si>
  <si>
    <t>Dow Corning, Midland, MI, USA</t>
  </si>
  <si>
    <t>Type</t>
  </si>
  <si>
    <t>saline dispenser  with a 16 gauge needle (outer ɸ 1.6mm) attached via a flexible tube.</t>
  </si>
  <si>
    <t>Life Technologies GmbH, Darmstadt, Germany</t>
  </si>
  <si>
    <t>D3328</t>
  </si>
  <si>
    <t>Euromex microscopes holland, Arnhem, BD</t>
  </si>
  <si>
    <t>LE.5211 &amp; LE.5235</t>
  </si>
  <si>
    <t xml:space="preserve">stainless steel wire ɸ 0.125 mm </t>
  </si>
  <si>
    <t>to cut pins of 4-7 mm length</t>
  </si>
  <si>
    <t xml:space="preserve">dissection dish </t>
  </si>
  <si>
    <t>Amplifier</t>
  </si>
  <si>
    <t>(l x w x h) 15x7x5 cm; linned with black silicone</t>
  </si>
  <si>
    <t>Volume ~ 60ml,</t>
  </si>
  <si>
    <t>Clampex &amp; Clampfit</t>
  </si>
  <si>
    <t>microscope table</t>
  </si>
  <si>
    <t>differential pin electrodes</t>
  </si>
  <si>
    <t>modeling clay</t>
  </si>
  <si>
    <t>equipped with recording software</t>
  </si>
  <si>
    <t xml:space="preserve">container and pipette for liquid waste </t>
  </si>
  <si>
    <t>to illuminate preparation from below</t>
  </si>
  <si>
    <t>mirror</t>
  </si>
  <si>
    <t>used in the gross disection</t>
  </si>
  <si>
    <t>for intracellular dyefill of neurons</t>
  </si>
  <si>
    <t>for intracellular recording and dyefill of neurons</t>
  </si>
  <si>
    <t>fluorescent dye, lysine fixable</t>
  </si>
  <si>
    <t>for pinning of the nerve cord</t>
  </si>
  <si>
    <t>for pinning the specimen</t>
  </si>
  <si>
    <t>for extracellular recording</t>
  </si>
  <si>
    <t>pClamp 10, recording and analysis software</t>
  </si>
  <si>
    <t>Greiner bio-one, Germany</t>
  </si>
  <si>
    <t>94 x 16 mm; lined with clear silicone</t>
  </si>
  <si>
    <t>DD1440A</t>
  </si>
  <si>
    <t>pClamps 10 Standard</t>
  </si>
  <si>
    <t>11251-20</t>
  </si>
  <si>
    <t>11252-20</t>
  </si>
  <si>
    <t>Forceps: Standard, tip 0.1 x 0.06 mm, length 11cm, INOX</t>
  </si>
  <si>
    <t>BF100-50-10</t>
  </si>
  <si>
    <t>Borosilicate glass capillaries (outer/inner diameter: 1mm/0.5mm), with filament</t>
  </si>
  <si>
    <t>for the dissection</t>
  </si>
  <si>
    <t>Dissection Microscope                       Zoom 0.67x - 4.5x</t>
  </si>
  <si>
    <t>Dissection Microscope                       Zoom 1x - 8x</t>
  </si>
  <si>
    <t>Leica S8 Apo StereoZoom</t>
  </si>
  <si>
    <t>14054-13</t>
  </si>
  <si>
    <t>cutting edge: 5mm, tip diameter: 0.35mm, straight: 9cm or cutting edge: 5mm, tip diameter 0,1 mm, straight: 8 cm</t>
  </si>
  <si>
    <t>91500-09 or           15396-00</t>
  </si>
  <si>
    <t>cutting edge: 8 mm, tip diameter: 0.2mm, straight: 10cm or cutting edge 2.5 mm, tip diameter 0.075 mm, straight: 8cm</t>
  </si>
  <si>
    <t>15024-10 or          15000-08</t>
  </si>
  <si>
    <t>always keep at temperatures ~ 4° C</t>
  </si>
  <si>
    <t>faraday cage</t>
  </si>
  <si>
    <t>air-table</t>
  </si>
  <si>
    <t>for gross dissection                    (steps 2.1 - 2.11)</t>
  </si>
  <si>
    <t>for gross and fine disection        (steps 2.11 - 3.14)</t>
  </si>
  <si>
    <t xml:space="preserve">for desheathing </t>
  </si>
  <si>
    <t>ThoughCut, cutting edge: sharp/blunt, straight: 13cm</t>
  </si>
  <si>
    <t>used for exsanguination</t>
  </si>
  <si>
    <t>Goodfellow GmbH, Bad Nauheim, Germany</t>
  </si>
  <si>
    <t>63-534</t>
  </si>
  <si>
    <t>Technical Manufacturing Corporation
(TMC) a unit of AMETEK Ultra Precision Technologies, Peabody, MA, USA</t>
  </si>
  <si>
    <t>coarse forceps:                          used to grab specimen and pins</t>
  </si>
  <si>
    <t>184 Silicone Elastomer Base and Curing Agent; for black sylgard add activated carbon</t>
  </si>
  <si>
    <t>used to pin the isolated chain of ganglia</t>
  </si>
  <si>
    <t>cold lamp source</t>
  </si>
  <si>
    <t xml:space="preserve">with flexible light guide (fiber optic bundle) </t>
  </si>
  <si>
    <t>made from stainless steel ɸ 0.2 mm</t>
  </si>
  <si>
    <t xml:space="preserve">petri dish </t>
  </si>
  <si>
    <t>forceps (electronic, Dumont #5)</t>
  </si>
  <si>
    <t>extra fine forceps: used for desheathing</t>
  </si>
  <si>
    <t>fine forceps: used to pick nerves</t>
  </si>
  <si>
    <t>forceps (biology, Dumont #55)</t>
  </si>
  <si>
    <t>intracellular electrode</t>
  </si>
  <si>
    <t>computer and monitor</t>
  </si>
  <si>
    <t xml:space="preserve">digitizes recorded signals </t>
  </si>
  <si>
    <t>Digitizer</t>
  </si>
  <si>
    <t>Elektroniklabor, Zoologie, Universität zu Köln, Germany</t>
  </si>
  <si>
    <t>forceps (biology, Dumont #5)</t>
  </si>
  <si>
    <t>ring scissors</t>
  </si>
  <si>
    <t>Comments/   Description</t>
  </si>
  <si>
    <t xml:space="preserve">4-channel extracellular amplifier: MA 102 </t>
  </si>
  <si>
    <t>spring scissors or alternative: Vannas spring scissors</t>
  </si>
  <si>
    <t>Forceps: Biology, tip 0.05 x 0.02 mm, length 11cm, INOX</t>
  </si>
  <si>
    <t>11255-20</t>
  </si>
  <si>
    <t>for intracellular recording</t>
  </si>
  <si>
    <t>syringe filled with petroleum jelly and equipped with a 20 gauche needle with rounded tip</t>
  </si>
  <si>
    <t>sylgard</t>
  </si>
  <si>
    <t>student Vannas  spring scissors or alternative:  Moria Spring Scissors</t>
  </si>
  <si>
    <t>dextran, Texas Red (3000MW, lysine fixable)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</si>
</sst>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11.xml"/><Relationship Id="rId2" Type="http://schemas.openxmlformats.org/officeDocument/2006/relationships/revisionLog" Target="revisionLog111.xml"/><Relationship Id="rId1" Type="http://schemas.openxmlformats.org/officeDocument/2006/relationships/revisionLog" Target="revisionLog1111.xml"/><Relationship Id="rId5" Type="http://schemas.openxmlformats.org/officeDocument/2006/relationships/revisionLog" Target="revisionLog1.xml"/><Relationship Id="rId4" Type="http://schemas.openxmlformats.org/officeDocument/2006/relationships/revisionLog" Target="revisionLog12.xml"/></Relationships>
</file>

<file path=xl/revisions/revisionHeaders.xml><?xml version="1.0" encoding="utf-8"?>
<headers xmlns="http://schemas.openxmlformats.org/spreadsheetml/2006/main" xmlns:r="http://schemas.openxmlformats.org/officeDocument/2006/relationships" guid="{9E7A5C20-63B4-4059-9342-E6E5AF788B74}" diskRevisions="1" revisionId="9">
  <header guid="{6164EE7F-03CB-4DDA-A541-BA8CD7482D91}" dateTime="2014-05-06T14:23:05" maxSheetId="4" userName="Jette" r:id="rId1">
    <sheetIdMap count="3">
      <sheetId val="1"/>
      <sheetId val="2"/>
      <sheetId val="3"/>
    </sheetIdMap>
  </header>
  <header guid="{83E9CE49-FCA8-4180-96DE-467B395A1088}" dateTime="2014-05-06T14:23:54" maxSheetId="4" userName="Jette" r:id="rId2" minRId="1">
    <sheetIdMap count="3">
      <sheetId val="1"/>
      <sheetId val="2"/>
      <sheetId val="3"/>
    </sheetIdMap>
  </header>
  <header guid="{D68D2757-F6B2-45D8-8E97-755EC7D4E435}" dateTime="2014-05-06T15:42:13" maxSheetId="4" userName="Jette" r:id="rId3" minRId="2" maxRId="4">
    <sheetIdMap count="3">
      <sheetId val="1"/>
      <sheetId val="2"/>
      <sheetId val="3"/>
    </sheetIdMap>
  </header>
  <header guid="{55E69592-8BF6-4BAB-9DED-9EB9AA74C91E}" dateTime="2014-05-12T18:57:33" maxSheetId="4" userName="cwellman" r:id="rId4" minRId="5">
    <sheetIdMap count="3">
      <sheetId val="1"/>
      <sheetId val="2"/>
      <sheetId val="3"/>
    </sheetIdMap>
  </header>
  <header guid="{9E7A5C20-63B4-4059-9342-E6E5AF788B74}" dateTime="2014-05-12T18:58:52" maxSheetId="4" userName="cwellman" r:id="rId5" minRId="6" maxRId="9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6" sId="1">
    <oc r="A32" t="inlineStr">
      <is>
        <t>Syringe filled with petroleum jelly and equipped with a 20 gauche needle with rounded tip</t>
      </is>
    </oc>
    <nc r="A32" t="inlineStr">
      <is>
        <t>syringe filled with petroleum jelly and equipped with a 20 gauche needle with rounded tip</t>
      </is>
    </nc>
  </rcc>
  <rcc rId="7" sId="1">
    <oc r="A31" t="inlineStr">
      <is>
        <t>Sylgard</t>
      </is>
    </oc>
    <nc r="A31" t="inlineStr">
      <is>
        <t>sylgard</t>
      </is>
    </nc>
  </rcc>
  <rcc rId="8" sId="1">
    <oc r="A30" t="inlineStr">
      <is>
        <t>Student Vannas spring scissors or alternative:  Moria Spring Scissors</t>
      </is>
    </oc>
    <nc r="A30" t="inlineStr">
      <is>
        <t>student Vannas  spring scissors or alternative:  Moria Spring Scissors</t>
      </is>
    </nc>
  </rcc>
  <rcc rId="9" sId="1">
    <oc r="A11" t="inlineStr">
      <is>
        <t>dextran, Texas Red (3000MW)</t>
      </is>
    </oc>
    <nc r="A11" t="inlineStr">
      <is>
        <t>dextran, Texas Red (3000MW, lysine fixable)</t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rc rId="2" sId="1" ref="A32:XFD32" action="insertRow">
    <undo index="0" exp="area" ref3D="1" v="1" dr="A$1:A$1048576" r="L1" sId="3"/>
  </rrc>
  <rfmt sheetId="1" sqref="A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rfmt>
  <rcc rId="3" sId="1">
    <nc r="A32" t="inlineStr">
      <is>
        <t>Syringe filled with petroleum jelly and equipped with a 20 gauche needle</t>
      </is>
    </nc>
  </rcc>
  <rcc rId="4" sId="1">
    <nc r="E32" t="inlineStr">
      <is>
        <t>for extracellular recording</t>
      </is>
    </nc>
  </rcc>
  <rfmt sheetId="1" sqref="E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rfmt>
  <rfmt sheetId="1" sqref="A32:E32" start="0" length="0">
    <dxf>
      <border>
        <bottom style="thin">
          <color indexed="64"/>
        </bottom>
      </border>
    </dxf>
  </rfmt>
  <rfmt sheetId="1" sqref="A32:E32">
    <dxf>
      <border>
        <top style="thin">
          <color indexed="64"/>
        </top>
        <bottom style="thin">
          <color indexed="64"/>
        </bottom>
        <horizontal style="thin">
          <color indexed="64"/>
        </horizontal>
      </border>
    </dxf>
  </rfmt>
</revisions>
</file>

<file path=xl/revisions/revisionLog111.xml><?xml version="1.0" encoding="utf-8"?>
<revisions xmlns="http://schemas.openxmlformats.org/spreadsheetml/2006/main" xmlns:r="http://schemas.openxmlformats.org/officeDocument/2006/relationships">
  <rcc rId="1" sId="1">
    <oc r="E3" t="inlineStr">
      <is>
        <t>for extracellular recording</t>
      </is>
    </oc>
    <nc r="E3" t="inlineStr">
      <is>
        <t>for intracellular recording</t>
      </is>
    </nc>
  </rcc>
</revisions>
</file>

<file path=xl/revisions/revisionLog1111.xml><?xml version="1.0" encoding="utf-8"?>
<revisions xmlns="http://schemas.openxmlformats.org/spreadsheetml/2006/main" xmlns:r="http://schemas.openxmlformats.org/officeDocument/2006/relationships"/>
</file>

<file path=xl/revisions/revisionLog12.xml><?xml version="1.0" encoding="utf-8"?>
<revisions xmlns="http://schemas.openxmlformats.org/spreadsheetml/2006/main" xmlns:r="http://schemas.openxmlformats.org/officeDocument/2006/relationships">
  <rcc rId="5" sId="1">
    <oc r="A32" t="inlineStr">
      <is>
        <t>Syringe filled with petroleum jelly and equipped with a 20 gauche needle</t>
      </is>
    </oc>
    <nc r="A32" t="inlineStr">
      <is>
        <t>Syringe filled with petroleum jelly and equipped with a 20 gauche needle with rounded tip</t>
      </is>
    </nc>
  </rcc>
  <rcv guid="{D870BB05-76F0-4221-9E2B-E58F1F2702A0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E32"/>
  <sheetViews>
    <sheetView tabSelected="1" topLeftCell="A29" workbookViewId="0">
      <selection activeCell="B35" sqref="B35"/>
    </sheetView>
  </sheetViews>
  <sheetFormatPr baseColWidth="10" defaultColWidth="9.140625" defaultRowHeight="15"/>
  <cols>
    <col min="1" max="2" width="18.7109375" customWidth="1"/>
    <col min="3" max="3" width="19.7109375" customWidth="1"/>
    <col min="4" max="5" width="14.7109375" customWidth="1"/>
  </cols>
  <sheetData>
    <row r="1" spans="1:5" ht="28.5">
      <c r="A1" s="1" t="s">
        <v>3</v>
      </c>
      <c r="B1" s="1" t="s">
        <v>18</v>
      </c>
      <c r="C1" s="1" t="s">
        <v>0</v>
      </c>
      <c r="D1" s="1" t="s">
        <v>1</v>
      </c>
      <c r="E1" s="1" t="s">
        <v>93</v>
      </c>
    </row>
    <row r="2" spans="1:5" ht="45">
      <c r="A2" s="2" t="s">
        <v>94</v>
      </c>
      <c r="B2" s="2" t="s">
        <v>27</v>
      </c>
      <c r="C2" s="2" t="s">
        <v>90</v>
      </c>
      <c r="D2" s="2"/>
      <c r="E2" s="2" t="s">
        <v>44</v>
      </c>
    </row>
    <row r="3" spans="1:5" ht="120">
      <c r="A3" s="2" t="s">
        <v>66</v>
      </c>
      <c r="B3" s="2"/>
      <c r="C3" s="2" t="s">
        <v>74</v>
      </c>
      <c r="D3" s="2" t="s">
        <v>73</v>
      </c>
      <c r="E3" s="2" t="s">
        <v>98</v>
      </c>
    </row>
    <row r="4" spans="1:5" ht="60">
      <c r="A4" s="2" t="s">
        <v>9</v>
      </c>
      <c r="B4" s="2" t="s">
        <v>89</v>
      </c>
      <c r="C4" s="2" t="s">
        <v>13</v>
      </c>
      <c r="D4" s="2" t="s">
        <v>48</v>
      </c>
      <c r="E4" s="2" t="s">
        <v>88</v>
      </c>
    </row>
    <row r="5" spans="1:5">
      <c r="A5" s="2" t="s">
        <v>5</v>
      </c>
      <c r="B5" s="2"/>
      <c r="C5" s="2"/>
      <c r="D5" s="2"/>
      <c r="E5" s="2" t="s">
        <v>6</v>
      </c>
    </row>
    <row r="6" spans="1:5" ht="45">
      <c r="A6" s="2" t="s">
        <v>30</v>
      </c>
      <c r="B6" s="2" t="s">
        <v>45</v>
      </c>
      <c r="C6" s="2" t="s">
        <v>14</v>
      </c>
      <c r="D6" s="2" t="s">
        <v>49</v>
      </c>
      <c r="E6" s="2" t="s">
        <v>44</v>
      </c>
    </row>
    <row r="7" spans="1:5" ht="45">
      <c r="A7" s="2" t="s">
        <v>78</v>
      </c>
      <c r="B7" s="2" t="s">
        <v>79</v>
      </c>
      <c r="C7" s="2" t="s">
        <v>22</v>
      </c>
      <c r="D7" s="2" t="s">
        <v>23</v>
      </c>
      <c r="E7" s="2"/>
    </row>
    <row r="8" spans="1:5" ht="30">
      <c r="A8" s="2" t="s">
        <v>87</v>
      </c>
      <c r="B8" s="2" t="s">
        <v>34</v>
      </c>
      <c r="C8" s="2"/>
      <c r="D8" s="2"/>
      <c r="E8" s="2" t="s">
        <v>44</v>
      </c>
    </row>
    <row r="9" spans="1:5" ht="30">
      <c r="A9" s="2" t="s">
        <v>35</v>
      </c>
      <c r="B9" s="2"/>
      <c r="C9" s="2"/>
      <c r="D9" s="2"/>
      <c r="E9" s="2"/>
    </row>
    <row r="10" spans="1:5" ht="120">
      <c r="A10" s="2" t="s">
        <v>7</v>
      </c>
      <c r="B10" s="2" t="s">
        <v>8</v>
      </c>
      <c r="C10" s="2"/>
      <c r="D10" s="2"/>
      <c r="E10" s="2" t="s">
        <v>64</v>
      </c>
    </row>
    <row r="11" spans="1:5" ht="45">
      <c r="A11" s="2" t="s">
        <v>102</v>
      </c>
      <c r="B11" s="2" t="s">
        <v>41</v>
      </c>
      <c r="C11" s="2" t="s">
        <v>20</v>
      </c>
      <c r="D11" s="2" t="s">
        <v>21</v>
      </c>
      <c r="E11" s="2" t="s">
        <v>39</v>
      </c>
    </row>
    <row r="12" spans="1:5" ht="30">
      <c r="A12" s="2" t="s">
        <v>32</v>
      </c>
      <c r="B12" s="2" t="s">
        <v>80</v>
      </c>
      <c r="C12" s="2"/>
      <c r="D12" s="2"/>
      <c r="E12" s="2" t="s">
        <v>44</v>
      </c>
    </row>
    <row r="13" spans="1:5" ht="45">
      <c r="A13" s="2" t="s">
        <v>26</v>
      </c>
      <c r="B13" s="2" t="s">
        <v>28</v>
      </c>
      <c r="C13" s="2"/>
      <c r="D13" s="2"/>
      <c r="E13" s="2" t="s">
        <v>38</v>
      </c>
    </row>
    <row r="14" spans="1:5" ht="30">
      <c r="A14" s="2" t="s">
        <v>65</v>
      </c>
      <c r="B14" s="2"/>
      <c r="C14" s="2"/>
      <c r="D14" s="2"/>
      <c r="E14" s="2" t="s">
        <v>44</v>
      </c>
    </row>
    <row r="15" spans="1:5" ht="30">
      <c r="A15" s="2" t="s">
        <v>4</v>
      </c>
      <c r="B15" s="2"/>
      <c r="C15" s="2"/>
      <c r="D15" s="2"/>
      <c r="E15" s="2" t="s">
        <v>43</v>
      </c>
    </row>
    <row r="16" spans="1:5" ht="45">
      <c r="A16" s="2" t="s">
        <v>91</v>
      </c>
      <c r="B16" s="2" t="s">
        <v>96</v>
      </c>
      <c r="C16" s="2" t="s">
        <v>15</v>
      </c>
      <c r="D16" s="2" t="s">
        <v>51</v>
      </c>
      <c r="E16" s="2" t="s">
        <v>84</v>
      </c>
    </row>
    <row r="17" spans="1:5" ht="45">
      <c r="A17" s="2" t="s">
        <v>85</v>
      </c>
      <c r="B17" s="2" t="s">
        <v>96</v>
      </c>
      <c r="C17" s="2" t="s">
        <v>15</v>
      </c>
      <c r="D17" s="2" t="s">
        <v>97</v>
      </c>
      <c r="E17" s="2" t="s">
        <v>83</v>
      </c>
    </row>
    <row r="18" spans="1:5" ht="60">
      <c r="A18" s="2" t="s">
        <v>82</v>
      </c>
      <c r="B18" s="2" t="s">
        <v>52</v>
      </c>
      <c r="C18" s="2" t="s">
        <v>15</v>
      </c>
      <c r="D18" s="2" t="s">
        <v>50</v>
      </c>
      <c r="E18" s="2" t="s">
        <v>75</v>
      </c>
    </row>
    <row r="19" spans="1:5" ht="90">
      <c r="A19" s="2" t="s">
        <v>86</v>
      </c>
      <c r="B19" s="2" t="s">
        <v>54</v>
      </c>
      <c r="C19" s="2" t="s">
        <v>16</v>
      </c>
      <c r="D19" s="2" t="s">
        <v>53</v>
      </c>
      <c r="E19" s="2" t="s">
        <v>40</v>
      </c>
    </row>
    <row r="20" spans="1:5" ht="45">
      <c r="A20" s="2" t="s">
        <v>58</v>
      </c>
      <c r="B20" s="2" t="s">
        <v>57</v>
      </c>
      <c r="C20" s="2" t="s">
        <v>10</v>
      </c>
      <c r="D20" s="2">
        <v>10446298</v>
      </c>
      <c r="E20" s="2" t="s">
        <v>44</v>
      </c>
    </row>
    <row r="21" spans="1:5" ht="30">
      <c r="A21" s="2" t="s">
        <v>31</v>
      </c>
      <c r="B21" s="2"/>
      <c r="C21" s="2"/>
      <c r="D21" s="2"/>
      <c r="E21" s="2" t="s">
        <v>44</v>
      </c>
    </row>
    <row r="22" spans="1:5" ht="45">
      <c r="A22" s="2" t="s">
        <v>37</v>
      </c>
      <c r="B22" s="2" t="s">
        <v>36</v>
      </c>
      <c r="C22" s="2"/>
      <c r="D22" s="2"/>
      <c r="E22" s="2" t="s">
        <v>44</v>
      </c>
    </row>
    <row r="23" spans="1:5" ht="30">
      <c r="A23" s="2" t="s">
        <v>33</v>
      </c>
      <c r="B23" s="2"/>
      <c r="C23" s="2"/>
      <c r="D23" s="2"/>
      <c r="E23" s="2" t="s">
        <v>44</v>
      </c>
    </row>
    <row r="24" spans="1:5" ht="45">
      <c r="A24" s="2" t="s">
        <v>11</v>
      </c>
      <c r="B24" s="2" t="s">
        <v>56</v>
      </c>
      <c r="C24" s="2" t="s">
        <v>12</v>
      </c>
      <c r="D24" s="2"/>
      <c r="E24" s="2" t="s">
        <v>55</v>
      </c>
    </row>
    <row r="25" spans="1:5" ht="45">
      <c r="A25" s="2" t="s">
        <v>81</v>
      </c>
      <c r="B25" s="2" t="s">
        <v>47</v>
      </c>
      <c r="C25" s="2" t="s">
        <v>46</v>
      </c>
      <c r="D25" s="2">
        <v>633180</v>
      </c>
      <c r="E25" s="2" t="s">
        <v>77</v>
      </c>
    </row>
    <row r="26" spans="1:5" ht="60">
      <c r="A26" s="2" t="s">
        <v>92</v>
      </c>
      <c r="B26" s="2" t="s">
        <v>70</v>
      </c>
      <c r="C26" s="2" t="s">
        <v>15</v>
      </c>
      <c r="D26" s="2" t="s">
        <v>59</v>
      </c>
      <c r="E26" s="2" t="s">
        <v>67</v>
      </c>
    </row>
    <row r="27" spans="1:5" ht="75">
      <c r="A27" s="2" t="s">
        <v>19</v>
      </c>
      <c r="B27" s="2" t="s">
        <v>29</v>
      </c>
      <c r="C27" s="2"/>
      <c r="D27" s="2"/>
      <c r="E27" s="2" t="s">
        <v>71</v>
      </c>
    </row>
    <row r="28" spans="1:5" ht="90">
      <c r="A28" s="2" t="s">
        <v>95</v>
      </c>
      <c r="B28" s="2" t="s">
        <v>62</v>
      </c>
      <c r="C28" s="2" t="s">
        <v>15</v>
      </c>
      <c r="D28" s="2" t="s">
        <v>63</v>
      </c>
      <c r="E28" s="2" t="s">
        <v>69</v>
      </c>
    </row>
    <row r="29" spans="1:5" ht="45">
      <c r="A29" s="2" t="s">
        <v>24</v>
      </c>
      <c r="B29" s="2" t="s">
        <v>25</v>
      </c>
      <c r="C29" s="2" t="s">
        <v>72</v>
      </c>
      <c r="D29" s="2"/>
      <c r="E29" s="2" t="s">
        <v>42</v>
      </c>
    </row>
    <row r="30" spans="1:5" ht="105">
      <c r="A30" s="2" t="s">
        <v>101</v>
      </c>
      <c r="B30" s="2" t="s">
        <v>60</v>
      </c>
      <c r="C30" s="2" t="s">
        <v>15</v>
      </c>
      <c r="D30" s="2" t="s">
        <v>61</v>
      </c>
      <c r="E30" s="2" t="s">
        <v>68</v>
      </c>
    </row>
    <row r="31" spans="1:5" ht="75">
      <c r="A31" s="2" t="s">
        <v>100</v>
      </c>
      <c r="B31" s="2" t="s">
        <v>76</v>
      </c>
      <c r="C31" s="2" t="s">
        <v>17</v>
      </c>
      <c r="D31" s="2"/>
      <c r="E31" s="2"/>
    </row>
    <row r="32" spans="1:5" ht="75">
      <c r="A32" s="3" t="s">
        <v>99</v>
      </c>
      <c r="B32" s="4"/>
      <c r="C32" s="4"/>
      <c r="D32" s="4"/>
      <c r="E32" s="3" t="s">
        <v>44</v>
      </c>
    </row>
  </sheetData>
  <customSheetViews>
    <customSheetView guid="{D870BB05-76F0-4221-9E2B-E58F1F2702A0}" topLeftCell="A29">
      <selection activeCell="B34" sqref="B33:B34"/>
      <pageMargins left="0.7" right="0.7" top="0.75" bottom="0.75" header="0.3" footer="0.3"/>
      <pageSetup paperSize="9" orientation="portrait" r:id="rId1"/>
    </customSheetView>
    <customSheetView guid="{CF7BB618-3B15-4F48-A323-406020A750C2}">
      <selection activeCell="H3" sqref="H3"/>
      <pageMargins left="0.7" right="0.7" top="0.75" bottom="0.75" header="0.3" footer="0.3"/>
      <pageSetup paperSize="9" orientation="portrait" r:id="rId2"/>
    </customSheetView>
  </customSheetViews>
  <pageMargins left="0.7" right="0.7" top="0.75" bottom="0.75" header="0.3" footer="0.3"/>
  <pageSetup paperSize="9" orientation="portrait" r:id="rId3"/>
  <customProperties>
    <customPr name="DVSECTIONID" r:id="rId4"/>
  </customPropertie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baseColWidth="10" defaultColWidth="9.140625" defaultRowHeight="15"/>
  <sheetData/>
  <customSheetViews>
    <customSheetView guid="{D870BB05-76F0-4221-9E2B-E58F1F2702A0}">
      <pageMargins left="0.7" right="0.7" top="0.75" bottom="0.75" header="0.3" footer="0.3"/>
    </customSheetView>
    <customSheetView guid="{CF7BB618-3B15-4F48-A323-406020A750C2}">
      <pageMargins left="0.7" right="0.7" top="0.75" bottom="0.75" header="0.3" footer="0.3"/>
    </customSheetView>
  </customSheetViews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P1"/>
  <sheetViews>
    <sheetView workbookViewId="0">
      <selection activeCell="P1" sqref="P1"/>
    </sheetView>
  </sheetViews>
  <sheetFormatPr baseColWidth="10" defaultColWidth="9.140625" defaultRowHeight="15"/>
  <sheetData>
    <row r="1" spans="1:16">
      <c r="A1" t="e">
        <f>IF(#REF!,"AAAAAH384QA=",0)</f>
        <v>#REF!</v>
      </c>
      <c r="B1" t="e">
        <f>AND(#REF!,"AAAAAH384QE=")</f>
        <v>#REF!</v>
      </c>
      <c r="C1" t="e">
        <f>AND(#REF!,"AAAAAH384QI=")</f>
        <v>#REF!</v>
      </c>
      <c r="D1" t="e">
        <f>AND(#REF!,"AAAAAH384QM=")</f>
        <v>#REF!</v>
      </c>
      <c r="E1" t="e">
        <f>AND(#REF!,"AAAAAH384QQ=")</f>
        <v>#REF!</v>
      </c>
      <c r="F1" t="e">
        <f>IF(#REF!,"AAAAAH384QU=",0)</f>
        <v>#REF!</v>
      </c>
      <c r="G1" t="e">
        <f>IF(#REF!,"AAAAAH384QY=",0)</f>
        <v>#REF!</v>
      </c>
      <c r="H1" t="e">
        <f>IF(#REF!,"AAAAAH384Qc=",0)</f>
        <v>#REF!</v>
      </c>
      <c r="I1" t="e">
        <f>IF(#REF!,"AAAAAH384Qg=",0)</f>
        <v>#REF!</v>
      </c>
      <c r="J1">
        <f>IF(Sheet2!1:1,"AAAAAH384Qk=",0)</f>
        <v>0</v>
      </c>
      <c r="K1" t="e">
        <f>AND(Sheet2!A1,"AAAAAH384Qo=")</f>
        <v>#VALUE!</v>
      </c>
      <c r="L1" t="e">
        <f>IF(Sheet2!A:A,"AAAAAH384Qs=",0)</f>
        <v>#VALUE!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customSheetViews>
    <customSheetView guid="{D870BB05-76F0-4221-9E2B-E58F1F2702A0}" state="veryHidden">
      <selection activeCell="P1" sqref="P1"/>
      <pageMargins left="0.7" right="0.7" top="0.75" bottom="0.75" header="0.3" footer="0.3"/>
    </customSheetView>
    <customSheetView guid="{CF7BB618-3B15-4F48-A323-406020A750C2}" state="veryHidden">
      <selection activeCell="P1" sqref="P1"/>
      <pageMargins left="0.7" right="0.7" top="0.75" bottom="0.75" header="0.3" footer="0.3"/>
    </customSheetView>
  </customSheetViews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cwellman</cp:lastModifiedBy>
  <cp:lastPrinted>2014-03-27T12:34:10Z</cp:lastPrinted>
  <dcterms:created xsi:type="dcterms:W3CDTF">2012-02-23T18:29:07Z</dcterms:created>
  <dcterms:modified xsi:type="dcterms:W3CDTF">2014-05-12T21:10:18Z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